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250" activeTab="4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Total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<sst xmlns="http://schemas.openxmlformats.org/spreadsheetml/2006/main" count="372" uniqueCount="76">
  <si>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</si>
  <si>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</si>
  <si>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</si>
  <si>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</si>
  <si>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</si>
  <si>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</si>
  <si>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</si>
  <si>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</si>
  <si>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</si>
  <si>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</si>
  <si>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</si>
  <si>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</si>
  <si>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</si>
  <si>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</si>
  <si>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</si>
  <si>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</si>
  <si>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</si>
  <si>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</si>
  <si>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</si>
  <si>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</si>
  <si>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</si>
  <si>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</si>
  <si>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</si>
  <si>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</si>
  <si>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</si>
  <si>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</si>
  <si>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</si>
  <si>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</si>
  <si>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</si>
  <si>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</si>
  <si>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Division 3</t>
  </si>
  <si>
    <t>R51</t>
  </si>
  <si>
    <t>Ass. Starter:</t>
  </si>
  <si>
    <t>C. Howe</t>
  </si>
  <si>
    <t>League of Extraordinary Gentlemen</t>
  </si>
  <si>
    <t>Blur</t>
  </si>
  <si>
    <t>G301</t>
  </si>
  <si>
    <t>G. Levis</t>
  </si>
  <si>
    <t>Xena Warrior Princess</t>
  </si>
  <si>
    <t>B. Heaton</t>
  </si>
  <si>
    <t>Farrago</t>
  </si>
  <si>
    <t>Still Festering</t>
  </si>
  <si>
    <t>M106</t>
  </si>
  <si>
    <t>P. O'Brien et. al</t>
  </si>
  <si>
    <t>Race 6</t>
  </si>
  <si>
    <t>The Duchess</t>
  </si>
  <si>
    <t>G. Pollock</t>
  </si>
  <si>
    <t>D. James</t>
  </si>
  <si>
    <t>Anne Droid</t>
  </si>
  <si>
    <t>Pacific Express</t>
  </si>
  <si>
    <t>S. Glassock</t>
  </si>
  <si>
    <t>Race 7</t>
  </si>
  <si>
    <t>Race 8</t>
  </si>
  <si>
    <t>One</t>
  </si>
  <si>
    <t>Hot Stuff</t>
  </si>
  <si>
    <t>J. Shepardson</t>
  </si>
  <si>
    <t>Finish Time</t>
  </si>
  <si>
    <t>+1</t>
  </si>
  <si>
    <t>Start Time on Race Clock Counting Upwards (Handicap Starts)</t>
  </si>
  <si>
    <t>Handicap</t>
  </si>
  <si>
    <t>-1</t>
  </si>
  <si>
    <t>Race 9</t>
  </si>
  <si>
    <t>After Autumn Ht 9</t>
  </si>
  <si>
    <t>Spring 2023-24</t>
  </si>
  <si>
    <t>2.9.2023</t>
  </si>
  <si>
    <t>ESE</t>
  </si>
  <si>
    <t>9.9.2023</t>
  </si>
  <si>
    <t>S</t>
  </si>
  <si>
    <t>+2</t>
  </si>
  <si>
    <t>16.9.2023</t>
  </si>
  <si>
    <t>W</t>
  </si>
  <si>
    <t>RET</t>
  </si>
  <si>
    <t>23.9.2023</t>
  </si>
  <si>
    <t>ENE</t>
  </si>
  <si>
    <t>-2</t>
  </si>
  <si>
    <t>7.10.2023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</si>
</sst>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  <numFmt numFmtId="178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43" fillId="0" borderId="0" xfId="0" applyNumberFormat="1" applyFont="1" applyAlignment="1">
      <alignment/>
    </xf>
    <xf numFmtId="45" fontId="4" fillId="0" borderId="18" xfId="0" applyNumberFormat="1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21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1" fontId="4" fillId="0" borderId="14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5" fontId="4" fillId="0" borderId="20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21" fontId="4" fillId="0" borderId="13" xfId="0" applyNumberFormat="1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45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45" fontId="4" fillId="0" borderId="11" xfId="0" applyNumberFormat="1" applyFont="1" applyBorder="1" applyAlignment="1">
      <alignment horizontal="center" vertical="center" wrapText="1"/>
    </xf>
    <xf numFmtId="21" fontId="4" fillId="35" borderId="12" xfId="0" applyNumberFormat="1" applyFont="1" applyFill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21" fontId="4" fillId="34" borderId="13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0" zoomScaleNormal="80" zoomScalePageLayoutView="0" workbookViewId="0" topLeftCell="A7">
      <selection activeCell="E35" sqref="E35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1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64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5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65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>
        <v>0.15579861111111112</v>
      </c>
      <c r="H10" s="78">
        <v>1</v>
      </c>
      <c r="I10" s="34">
        <f>G10-E10</f>
        <v>0.15579861111111112</v>
      </c>
      <c r="J10" s="29">
        <v>1</v>
      </c>
      <c r="K10" s="29">
        <v>1</v>
      </c>
      <c r="L10" s="28">
        <f>SUM(Total!D8)</f>
        <v>1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0.007638888888888889</v>
      </c>
      <c r="F11" s="76">
        <f>E$12-E11</f>
        <v>0.019444444444444445</v>
      </c>
      <c r="G11" s="80">
        <v>0.17386574074074077</v>
      </c>
      <c r="H11" s="35">
        <v>2</v>
      </c>
      <c r="I11" s="34">
        <f>G11-E11</f>
        <v>0.16622685185185188</v>
      </c>
      <c r="J11" s="26">
        <v>2</v>
      </c>
      <c r="K11" s="29">
        <v>2</v>
      </c>
      <c r="L11" s="28">
        <f>SUM(Total!D9)</f>
        <v>2</v>
      </c>
      <c r="M11" s="65">
        <v>0.008333333333333333</v>
      </c>
      <c r="N11" s="36" t="s">
        <v>57</v>
      </c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/>
      <c r="H12" s="78"/>
      <c r="I12" s="34"/>
      <c r="J12" s="29"/>
      <c r="K12" s="29">
        <v>5</v>
      </c>
      <c r="L12" s="28">
        <f>SUM(Total!D10)</f>
        <v>5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SUM(Total!D11)</f>
        <v>5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0.02013888888888889</v>
      </c>
      <c r="F14" s="76">
        <f>E$12-E14</f>
        <v>0.006944444444444444</v>
      </c>
      <c r="G14" s="80"/>
      <c r="H14" s="78"/>
      <c r="I14" s="34"/>
      <c r="J14" s="29"/>
      <c r="K14" s="29">
        <v>5</v>
      </c>
      <c r="L14" s="28">
        <f>SUM(Total!D12)</f>
        <v>5</v>
      </c>
      <c r="M14" s="65">
        <v>0.02013888888888889</v>
      </c>
      <c r="N14" s="52"/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7</v>
      </c>
      <c r="L20" s="28">
        <f>SUM(Total!D19)</f>
        <v>7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7</v>
      </c>
      <c r="L21" s="28">
        <f>SUM(Total!D20)</f>
        <v>7</v>
      </c>
      <c r="M21" s="81">
        <v>0.003472222222222222</v>
      </c>
      <c r="N21" s="36"/>
      <c r="O21" s="37"/>
    </row>
    <row r="22" spans="1:15" s="23" customFormat="1" ht="13.5">
      <c r="A22" s="84" t="s">
        <v>38</v>
      </c>
      <c r="B22" s="64">
        <v>4655</v>
      </c>
      <c r="C22" s="63" t="s">
        <v>33</v>
      </c>
      <c r="D22" s="81">
        <v>0.015972222222222224</v>
      </c>
      <c r="E22" s="81">
        <v>0.003472222222222222</v>
      </c>
      <c r="F22" s="76">
        <f>E$21-E22</f>
        <v>0</v>
      </c>
      <c r="G22" s="80">
        <v>0.16094907407407408</v>
      </c>
      <c r="H22" s="98">
        <v>1</v>
      </c>
      <c r="I22" s="80">
        <f>G22-E22</f>
        <v>0.15747685185185187</v>
      </c>
      <c r="J22" s="26">
        <v>1</v>
      </c>
      <c r="K22" s="26">
        <v>1</v>
      </c>
      <c r="L22" s="28">
        <f>SUM(Total!D21)</f>
        <v>1</v>
      </c>
      <c r="M22" s="81">
        <v>0.002777777777777778</v>
      </c>
      <c r="N22" s="52" t="s">
        <v>60</v>
      </c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0.0020833333333333333</v>
      </c>
      <c r="F23" s="76">
        <f>E$21-E23</f>
        <v>0.0013888888888888887</v>
      </c>
      <c r="G23" s="95">
        <v>0.16116898148148148</v>
      </c>
      <c r="H23" s="98">
        <v>2</v>
      </c>
      <c r="I23" s="80">
        <f>G23-E23</f>
        <v>0.15908564814814816</v>
      </c>
      <c r="J23" s="26">
        <v>2</v>
      </c>
      <c r="K23" s="26">
        <v>2</v>
      </c>
      <c r="L23" s="28">
        <f>SUM(Total!D22)</f>
        <v>2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7</v>
      </c>
      <c r="L24" s="28">
        <f>SUM(Total!D24)</f>
        <v>7</v>
      </c>
      <c r="M24" s="81">
        <v>0.019444444444444445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0" zoomScaleNormal="80" zoomScalePageLayoutView="0" workbookViewId="0" topLeftCell="A1">
      <selection activeCell="F20" sqref="F20:F2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2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66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3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67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>
        <v>0.16168981481481481</v>
      </c>
      <c r="H10" s="78">
        <v>1</v>
      </c>
      <c r="I10" s="34">
        <f>G10-E10</f>
        <v>0.16168981481481481</v>
      </c>
      <c r="J10" s="29">
        <v>1</v>
      </c>
      <c r="K10" s="29">
        <v>1</v>
      </c>
      <c r="L10" s="28">
        <f>SUM(Total!D8:E8)</f>
        <v>2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0.008333333333333333</v>
      </c>
      <c r="F11" s="76">
        <f>E$12-E11</f>
        <v>0.018750000000000003</v>
      </c>
      <c r="G11" s="80">
        <v>0.17688657407407407</v>
      </c>
      <c r="H11" s="35">
        <v>2</v>
      </c>
      <c r="I11" s="34">
        <f>G11-E11</f>
        <v>0.16855324074074074</v>
      </c>
      <c r="J11" s="26">
        <v>3</v>
      </c>
      <c r="K11" s="29">
        <v>3</v>
      </c>
      <c r="L11" s="28">
        <f>SUM(Total!D9:E9)</f>
        <v>5</v>
      </c>
      <c r="M11" s="65">
        <v>0.009722222222222222</v>
      </c>
      <c r="N11" s="36" t="s">
        <v>68</v>
      </c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/>
      <c r="H12" s="78"/>
      <c r="I12" s="34"/>
      <c r="J12" s="29"/>
      <c r="K12" s="29">
        <v>5</v>
      </c>
      <c r="L12" s="28">
        <f>SUM(Total!D10:E10)</f>
        <v>10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SUM(Total!D11:E11)</f>
        <v>10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0.02013888888888889</v>
      </c>
      <c r="F14" s="76">
        <f>E$12-E14</f>
        <v>0.006944444444444444</v>
      </c>
      <c r="G14" s="80">
        <v>0.18863425925925925</v>
      </c>
      <c r="H14" s="78">
        <v>3</v>
      </c>
      <c r="I14" s="34">
        <f>G14-E14</f>
        <v>0.16849537037037035</v>
      </c>
      <c r="J14" s="29">
        <v>2</v>
      </c>
      <c r="K14" s="29">
        <v>2</v>
      </c>
      <c r="L14" s="28">
        <f>SUM(Total!D12:E12)</f>
        <v>7</v>
      </c>
      <c r="M14" s="65">
        <v>0.020833333333333332</v>
      </c>
      <c r="N14" s="52" t="s">
        <v>57</v>
      </c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7</v>
      </c>
      <c r="L20" s="28">
        <f>SUM(Total!D19:E19)</f>
        <v>14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7</v>
      </c>
      <c r="L21" s="28">
        <f>SUM(Total!D20:E20)</f>
        <v>14</v>
      </c>
      <c r="M21" s="81">
        <v>0.003472222222222222</v>
      </c>
      <c r="N21" s="36"/>
      <c r="O21" s="37"/>
    </row>
    <row r="22" spans="1:15" s="23" customFormat="1" ht="13.5">
      <c r="A22" s="100" t="s">
        <v>38</v>
      </c>
      <c r="B22" s="64">
        <v>4655</v>
      </c>
      <c r="C22" s="63" t="s">
        <v>33</v>
      </c>
      <c r="D22" s="81">
        <v>0.015972222222222224</v>
      </c>
      <c r="E22" s="81">
        <v>0.002777777777777778</v>
      </c>
      <c r="F22" s="76">
        <f>E$21-E22</f>
        <v>0.0006944444444444441</v>
      </c>
      <c r="G22" s="80">
        <v>0.18856481481481482</v>
      </c>
      <c r="H22" s="98">
        <v>2</v>
      </c>
      <c r="I22" s="80">
        <f>G22-E22</f>
        <v>0.18578703703703706</v>
      </c>
      <c r="J22" s="26">
        <v>2</v>
      </c>
      <c r="K22" s="26">
        <v>2</v>
      </c>
      <c r="L22" s="28">
        <f>SUM(Total!D21:E21)</f>
        <v>3</v>
      </c>
      <c r="M22" s="81">
        <v>0.003472222222222222</v>
      </c>
      <c r="N22" s="52" t="s">
        <v>57</v>
      </c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</v>
      </c>
      <c r="F23" s="76">
        <f>E$21-E23</f>
        <v>0.0013888888888888892</v>
      </c>
      <c r="G23" s="95">
        <v>0.18074074074074076</v>
      </c>
      <c r="H23" s="98">
        <v>1</v>
      </c>
      <c r="I23" s="80">
        <f>G23-E23</f>
        <v>0.17865740740740743</v>
      </c>
      <c r="J23" s="26">
        <v>1</v>
      </c>
      <c r="K23" s="26">
        <v>1</v>
      </c>
      <c r="L23" s="28">
        <f>SUM(Total!D22:E22)</f>
        <v>3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7</v>
      </c>
      <c r="L24" s="28">
        <f>SUM(Total!D24:E24)</f>
        <v>14</v>
      </c>
      <c r="M24" s="81">
        <v>0.019444444444444445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0" zoomScaleNormal="80" zoomScalePageLayoutView="0" workbookViewId="0" topLeftCell="B1">
      <selection activeCell="F20" sqref="F20:F2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3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69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4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70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/>
      <c r="H10" s="78"/>
      <c r="I10" s="34"/>
      <c r="J10" s="29"/>
      <c r="K10" s="29">
        <v>5</v>
      </c>
      <c r="L10" s="28">
        <f>SUM(Total!D8:F8)</f>
        <v>7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0.009722222222222222</v>
      </c>
      <c r="F11" s="76">
        <f>E$12-E11</f>
        <v>0.017361111111111112</v>
      </c>
      <c r="G11" s="80">
        <v>0.1661689814814815</v>
      </c>
      <c r="H11" s="35">
        <v>1</v>
      </c>
      <c r="I11" s="34">
        <f>G11-E11</f>
        <v>0.15644675925925927</v>
      </c>
      <c r="J11" s="26">
        <v>2</v>
      </c>
      <c r="K11" s="29">
        <v>2</v>
      </c>
      <c r="L11" s="28">
        <f>SUM(Total!D9:F9)</f>
        <v>7</v>
      </c>
      <c r="M11" s="65">
        <v>0.009722222222222222</v>
      </c>
      <c r="N11" s="36"/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 t="s">
        <v>71</v>
      </c>
      <c r="H12" s="78"/>
      <c r="I12" s="34"/>
      <c r="J12" s="29"/>
      <c r="K12" s="29">
        <v>5</v>
      </c>
      <c r="L12" s="28">
        <f>SUM(Total!D10:F10)</f>
        <v>15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SUM(Total!D11:F11)</f>
        <v>15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0.020833333333333332</v>
      </c>
      <c r="F14" s="76">
        <f>E$12-E14</f>
        <v>0.006250000000000002</v>
      </c>
      <c r="G14" s="80">
        <v>0.1670486111111111</v>
      </c>
      <c r="H14" s="78">
        <v>2</v>
      </c>
      <c r="I14" s="34">
        <f>G14-E14</f>
        <v>0.14621527777777776</v>
      </c>
      <c r="J14" s="29">
        <v>1</v>
      </c>
      <c r="K14" s="29">
        <v>1</v>
      </c>
      <c r="L14" s="28">
        <f>SUM(Total!D12:F12)</f>
        <v>8</v>
      </c>
      <c r="M14" s="65">
        <v>0.02013888888888889</v>
      </c>
      <c r="N14" s="52" t="s">
        <v>60</v>
      </c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5</v>
      </c>
      <c r="L20" s="28">
        <f>SUM(Total!D19:F19)</f>
        <v>19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5</v>
      </c>
      <c r="L21" s="28">
        <f>SUM(Total!D20:F20)</f>
        <v>19</v>
      </c>
      <c r="M21" s="81">
        <v>0.003472222222222222</v>
      </c>
      <c r="N21" s="36"/>
      <c r="O21" s="37"/>
    </row>
    <row r="22" spans="1:15" s="23" customFormat="1" ht="13.5">
      <c r="A22" s="100" t="s">
        <v>38</v>
      </c>
      <c r="B22" s="64">
        <v>4655</v>
      </c>
      <c r="C22" s="63" t="s">
        <v>33</v>
      </c>
      <c r="D22" s="81">
        <v>0.015972222222222224</v>
      </c>
      <c r="E22" s="81">
        <v>0.003472222222222222</v>
      </c>
      <c r="F22" s="76">
        <f>E$21-E22</f>
        <v>0</v>
      </c>
      <c r="G22" s="80">
        <v>0.13961805555555554</v>
      </c>
      <c r="H22" s="98">
        <v>1</v>
      </c>
      <c r="I22" s="80">
        <f>G22-E22</f>
        <v>0.13614583333333333</v>
      </c>
      <c r="J22" s="26">
        <v>1</v>
      </c>
      <c r="K22" s="26">
        <v>1</v>
      </c>
      <c r="L22" s="28">
        <f>SUM(Total!D21:F21)</f>
        <v>4</v>
      </c>
      <c r="M22" s="81">
        <v>0.002777777777777778</v>
      </c>
      <c r="N22" s="52" t="s">
        <v>60</v>
      </c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</v>
      </c>
      <c r="F23" s="76">
        <f>E$21-E23</f>
        <v>0.0013888888888888892</v>
      </c>
      <c r="G23" s="95">
        <v>0.1424074074074074</v>
      </c>
      <c r="H23" s="98">
        <v>2</v>
      </c>
      <c r="I23" s="80">
        <f>G23-E23</f>
        <v>0.14032407407407407</v>
      </c>
      <c r="J23" s="26">
        <v>2</v>
      </c>
      <c r="K23" s="26">
        <v>2</v>
      </c>
      <c r="L23" s="28">
        <f>SUM(Total!D22:F22)</f>
        <v>5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5</v>
      </c>
      <c r="L24" s="28">
        <f>SUM(Total!D24:F24)</f>
        <v>19</v>
      </c>
      <c r="M24" s="81">
        <v>0.019444444444444445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0" zoomScaleNormal="80" zoomScalePageLayoutView="0" workbookViewId="0" topLeftCell="A1">
      <selection activeCell="I34" sqref="I3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4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72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5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73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/>
      <c r="H10" s="78"/>
      <c r="I10" s="34"/>
      <c r="J10" s="29"/>
      <c r="K10" s="29">
        <v>5</v>
      </c>
      <c r="L10" s="28">
        <f>SUM(Total!D8:G8)</f>
        <v>12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0.009722222222222222</v>
      </c>
      <c r="F11" s="76">
        <f>E$12-E11</f>
        <v>0.017361111111111112</v>
      </c>
      <c r="G11" s="80">
        <v>0.18010416666666665</v>
      </c>
      <c r="H11" s="35">
        <v>1</v>
      </c>
      <c r="I11" s="34">
        <f>G11-E11</f>
        <v>0.17038194444444443</v>
      </c>
      <c r="J11" s="26">
        <v>2</v>
      </c>
      <c r="K11" s="29">
        <v>2</v>
      </c>
      <c r="L11" s="28">
        <f>SUM(Total!D9:G9)</f>
        <v>9</v>
      </c>
      <c r="M11" s="65">
        <v>0.009027777777777779</v>
      </c>
      <c r="N11" s="36" t="s">
        <v>60</v>
      </c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>
        <v>0.20939814814814817</v>
      </c>
      <c r="H12" s="78">
        <v>3</v>
      </c>
      <c r="I12" s="34">
        <f>G12-E12</f>
        <v>0.18231481481481482</v>
      </c>
      <c r="J12" s="29">
        <v>3</v>
      </c>
      <c r="K12" s="29">
        <v>3</v>
      </c>
      <c r="L12" s="28">
        <f>SUM(Total!D10:G10)</f>
        <v>18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SUM(Total!D11:G11)</f>
        <v>20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0.02013888888888889</v>
      </c>
      <c r="F14" s="76">
        <f>E$12-E14</f>
        <v>0.006944444444444444</v>
      </c>
      <c r="G14" s="80">
        <v>0.18082175925925925</v>
      </c>
      <c r="H14" s="78">
        <v>2</v>
      </c>
      <c r="I14" s="34">
        <f>G14-E14</f>
        <v>0.16068287037037035</v>
      </c>
      <c r="J14" s="29">
        <v>1</v>
      </c>
      <c r="K14" s="29">
        <v>1</v>
      </c>
      <c r="L14" s="28">
        <f>SUM(Total!D12:G12)</f>
        <v>9</v>
      </c>
      <c r="M14" s="65">
        <v>0.01875</v>
      </c>
      <c r="N14" s="52" t="s">
        <v>74</v>
      </c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5</v>
      </c>
      <c r="L20" s="28">
        <f>SUM(Total!D19:G19)</f>
        <v>24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5</v>
      </c>
      <c r="L21" s="28">
        <f>SUM(Total!D20:G20)</f>
        <v>24</v>
      </c>
      <c r="M21" s="81">
        <v>0.003472222222222222</v>
      </c>
      <c r="N21" s="36"/>
      <c r="O21" s="37"/>
    </row>
    <row r="22" spans="1:15" s="23" customFormat="1" ht="13.5">
      <c r="A22" s="100" t="s">
        <v>38</v>
      </c>
      <c r="B22" s="64">
        <v>4655</v>
      </c>
      <c r="C22" s="63" t="s">
        <v>33</v>
      </c>
      <c r="D22" s="81">
        <v>0.015972222222222224</v>
      </c>
      <c r="E22" s="81">
        <v>0.002777777777777778</v>
      </c>
      <c r="F22" s="76">
        <f>E$21-E22</f>
        <v>0.0006944444444444441</v>
      </c>
      <c r="G22" s="80">
        <v>0.17184027777777777</v>
      </c>
      <c r="H22" s="98">
        <v>1</v>
      </c>
      <c r="I22" s="80">
        <f>G22-E22</f>
        <v>0.1690625</v>
      </c>
      <c r="J22" s="26">
        <v>1</v>
      </c>
      <c r="K22" s="26">
        <v>1</v>
      </c>
      <c r="L22" s="28">
        <f>SUM(Total!D21:G21)</f>
        <v>5</v>
      </c>
      <c r="M22" s="81">
        <v>0.002777777777777778</v>
      </c>
      <c r="N22" s="52"/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</v>
      </c>
      <c r="F23" s="76">
        <f>E$21-E23</f>
        <v>0.0013888888888888892</v>
      </c>
      <c r="G23" s="95"/>
      <c r="H23" s="98"/>
      <c r="I23" s="80"/>
      <c r="J23" s="26"/>
      <c r="K23" s="26">
        <v>5</v>
      </c>
      <c r="L23" s="28">
        <f>SUM(Total!D22:G22)</f>
        <v>10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5</v>
      </c>
      <c r="L24" s="28">
        <f>SUM(Total!D24:G24)</f>
        <v>24</v>
      </c>
      <c r="M24" s="81">
        <v>0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zoomScalePageLayoutView="0" workbookViewId="0" topLeftCell="A8">
      <selection activeCell="F30" sqref="F30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5.8515625" style="9" customWidth="1"/>
    <col min="5" max="5" width="15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140625" style="5" customWidth="1"/>
    <col min="13" max="14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63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5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75</v>
      </c>
      <c r="C4" s="50"/>
      <c r="D4" s="45"/>
      <c r="E4" s="45"/>
      <c r="F4" s="47"/>
      <c r="G4" s="46"/>
      <c r="H4" s="43"/>
      <c r="I4" s="47"/>
      <c r="J4" s="47"/>
      <c r="K4" s="44" t="s">
        <v>3</v>
      </c>
      <c r="L4" s="51" t="s">
        <v>48</v>
      </c>
      <c r="M4" s="47"/>
    </row>
    <row r="5" spans="1:13" s="23" customFormat="1" ht="13.5">
      <c r="A5" s="43" t="s">
        <v>4</v>
      </c>
      <c r="B5" s="49"/>
      <c r="C5" s="43"/>
      <c r="D5" s="45"/>
      <c r="E5" s="74"/>
      <c r="F5" s="47"/>
      <c r="G5" s="46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/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3" customFormat="1" ht="69.75">
      <c r="A9" s="90" t="s">
        <v>7</v>
      </c>
      <c r="B9" s="91" t="s">
        <v>8</v>
      </c>
      <c r="C9" s="90" t="s">
        <v>9</v>
      </c>
      <c r="D9" s="91" t="s">
        <v>59</v>
      </c>
      <c r="E9" s="75" t="s">
        <v>58</v>
      </c>
      <c r="F9" s="92" t="s">
        <v>56</v>
      </c>
      <c r="G9" s="91" t="s">
        <v>10</v>
      </c>
      <c r="H9" s="92" t="s">
        <v>11</v>
      </c>
      <c r="I9" s="91" t="s">
        <v>12</v>
      </c>
      <c r="J9" s="91" t="s">
        <v>13</v>
      </c>
      <c r="K9" s="91" t="s">
        <v>14</v>
      </c>
      <c r="L9" s="91" t="s">
        <v>15</v>
      </c>
      <c r="M9" s="93" t="s">
        <v>16</v>
      </c>
      <c r="N9" s="91" t="s">
        <v>17</v>
      </c>
    </row>
    <row r="10" spans="1:14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76">
        <f>D$12-D10</f>
        <v>0.027083333333333334</v>
      </c>
      <c r="F10" s="80"/>
      <c r="G10" s="78"/>
      <c r="H10" s="34"/>
      <c r="I10" s="29"/>
      <c r="J10" s="29"/>
      <c r="K10" s="28"/>
      <c r="L10" s="65"/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65">
        <v>0.009027777777777779</v>
      </c>
      <c r="E11" s="76">
        <f>D$12-D11</f>
        <v>0.018055555555555554</v>
      </c>
      <c r="F11" s="80"/>
      <c r="G11" s="35"/>
      <c r="H11" s="34"/>
      <c r="I11" s="26"/>
      <c r="J11" s="29"/>
      <c r="K11" s="28"/>
      <c r="L11" s="65"/>
      <c r="M11" s="36"/>
      <c r="N11" s="37"/>
    </row>
    <row r="12" spans="1:14" s="23" customFormat="1" ht="13.5">
      <c r="A12" s="82" t="s">
        <v>49</v>
      </c>
      <c r="B12" s="29">
        <v>5653</v>
      </c>
      <c r="C12" s="82" t="s">
        <v>50</v>
      </c>
      <c r="D12" s="65">
        <v>0.027083333333333334</v>
      </c>
      <c r="E12" s="94">
        <v>0</v>
      </c>
      <c r="F12" s="80"/>
      <c r="G12" s="78"/>
      <c r="H12" s="34"/>
      <c r="I12" s="29"/>
      <c r="J12" s="29"/>
      <c r="K12" s="28"/>
      <c r="L12" s="65"/>
      <c r="M12" s="52"/>
      <c r="N12" s="58"/>
    </row>
    <row r="13" spans="1:14" s="23" customFormat="1" ht="13.5">
      <c r="A13" s="82" t="s">
        <v>53</v>
      </c>
      <c r="B13" s="29"/>
      <c r="C13" s="82" t="s">
        <v>47</v>
      </c>
      <c r="D13" s="65">
        <v>0.015972222222222224</v>
      </c>
      <c r="E13" s="76">
        <f>D$12-D13</f>
        <v>0.01111111111111111</v>
      </c>
      <c r="F13" s="80"/>
      <c r="G13" s="78"/>
      <c r="H13" s="34"/>
      <c r="I13" s="29"/>
      <c r="J13" s="29"/>
      <c r="K13" s="28"/>
      <c r="L13" s="65"/>
      <c r="M13" s="52"/>
      <c r="N13" s="58"/>
    </row>
    <row r="14" spans="1:14" s="23" customFormat="1" ht="13.5">
      <c r="A14" s="82" t="s">
        <v>54</v>
      </c>
      <c r="B14" s="29">
        <v>610</v>
      </c>
      <c r="C14" s="82" t="s">
        <v>55</v>
      </c>
      <c r="D14" s="65">
        <v>0.01875</v>
      </c>
      <c r="E14" s="76">
        <f>D$12-D14</f>
        <v>0.008333333333333335</v>
      </c>
      <c r="F14" s="80"/>
      <c r="G14" s="78"/>
      <c r="H14" s="34"/>
      <c r="I14" s="29"/>
      <c r="J14" s="29"/>
      <c r="K14" s="28"/>
      <c r="L14" s="65"/>
      <c r="M14" s="52"/>
      <c r="N14" s="58"/>
    </row>
    <row r="15" spans="1:14" s="23" customFormat="1" ht="13.5">
      <c r="A15" s="82"/>
      <c r="B15" s="29"/>
      <c r="C15" s="82"/>
      <c r="D15" s="65"/>
      <c r="E15" s="87"/>
      <c r="F15" s="80"/>
      <c r="G15" s="78"/>
      <c r="H15" s="77"/>
      <c r="I15" s="29"/>
      <c r="J15" s="29"/>
      <c r="K15" s="89"/>
      <c r="L15" s="83"/>
      <c r="M15" s="52"/>
      <c r="N15" s="58"/>
    </row>
    <row r="16" spans="1:14" s="23" customFormat="1" ht="13.5">
      <c r="A16" s="32"/>
      <c r="B16" s="33"/>
      <c r="C16" s="32"/>
      <c r="D16" s="39"/>
      <c r="E16" s="39"/>
      <c r="F16" s="40"/>
      <c r="G16" s="33"/>
      <c r="H16" s="40"/>
      <c r="I16" s="32"/>
      <c r="J16" s="33"/>
      <c r="K16" s="33"/>
      <c r="L16" s="39"/>
      <c r="M16" s="41"/>
      <c r="N16" s="42"/>
    </row>
    <row r="17" spans="1:13" ht="15">
      <c r="A17" s="14"/>
      <c r="B17" s="15"/>
      <c r="C17" s="14"/>
      <c r="D17" s="16"/>
      <c r="E17" s="16"/>
      <c r="F17" s="15"/>
      <c r="G17" s="17"/>
      <c r="H17" s="14"/>
      <c r="I17" s="15"/>
      <c r="J17" s="15"/>
      <c r="K17" s="16"/>
      <c r="L17" s="16"/>
      <c r="M17" s="16"/>
    </row>
    <row r="18" spans="1:13" ht="1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73" customFormat="1" ht="69.75">
      <c r="A19" s="90" t="s">
        <v>7</v>
      </c>
      <c r="B19" s="91" t="s">
        <v>8</v>
      </c>
      <c r="C19" s="90" t="s">
        <v>9</v>
      </c>
      <c r="D19" s="91" t="s">
        <v>59</v>
      </c>
      <c r="E19" s="75" t="s">
        <v>58</v>
      </c>
      <c r="F19" s="92" t="s">
        <v>56</v>
      </c>
      <c r="G19" s="91" t="s">
        <v>10</v>
      </c>
      <c r="H19" s="92" t="s">
        <v>11</v>
      </c>
      <c r="I19" s="91" t="s">
        <v>12</v>
      </c>
      <c r="J19" s="91" t="s">
        <v>13</v>
      </c>
      <c r="K19" s="91" t="s">
        <v>14</v>
      </c>
      <c r="L19" s="91" t="s">
        <v>15</v>
      </c>
      <c r="M19" s="93" t="s">
        <v>16</v>
      </c>
      <c r="N19" s="91" t="s">
        <v>17</v>
      </c>
    </row>
    <row r="20" spans="1:14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76">
        <f>D$21-D20</f>
        <v>0.003472222222222222</v>
      </c>
      <c r="F20" s="80"/>
      <c r="G20" s="96"/>
      <c r="H20" s="34"/>
      <c r="I20" s="29"/>
      <c r="J20" s="26"/>
      <c r="K20" s="28"/>
      <c r="L20" s="81"/>
      <c r="M20" s="36"/>
      <c r="N20" s="38"/>
    </row>
    <row r="21" spans="1:14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94">
        <v>0</v>
      </c>
      <c r="F21" s="80"/>
      <c r="G21" s="97"/>
      <c r="H21" s="34"/>
      <c r="I21" s="26"/>
      <c r="J21" s="26"/>
      <c r="K21" s="28"/>
      <c r="L21" s="81"/>
      <c r="M21" s="36"/>
      <c r="N21" s="37"/>
    </row>
    <row r="22" spans="1:14" s="23" customFormat="1" ht="13.5">
      <c r="A22" s="100" t="s">
        <v>38</v>
      </c>
      <c r="B22" s="64">
        <v>4655</v>
      </c>
      <c r="C22" s="63" t="s">
        <v>33</v>
      </c>
      <c r="D22" s="81">
        <v>0.002777777777777778</v>
      </c>
      <c r="E22" s="76">
        <f>D$21-D22</f>
        <v>0.0006944444444444441</v>
      </c>
      <c r="F22" s="80"/>
      <c r="G22" s="98"/>
      <c r="H22" s="80"/>
      <c r="I22" s="26"/>
      <c r="J22" s="26"/>
      <c r="K22" s="28"/>
      <c r="L22" s="81"/>
      <c r="M22" s="52"/>
      <c r="N22" s="58"/>
    </row>
    <row r="23" spans="1:14" s="23" customFormat="1" ht="13.5">
      <c r="A23" s="84" t="s">
        <v>18</v>
      </c>
      <c r="B23" s="64">
        <v>2939</v>
      </c>
      <c r="C23" s="63" t="s">
        <v>19</v>
      </c>
      <c r="D23" s="81">
        <v>0.002083333333333333</v>
      </c>
      <c r="E23" s="76">
        <f>D$21-D23</f>
        <v>0.0013888888888888892</v>
      </c>
      <c r="F23" s="95"/>
      <c r="G23" s="98"/>
      <c r="H23" s="80"/>
      <c r="I23" s="26"/>
      <c r="J23" s="26"/>
      <c r="K23" s="28"/>
      <c r="L23" s="81"/>
      <c r="M23" s="36"/>
      <c r="N23" s="58"/>
    </row>
    <row r="24" spans="1:14" s="23" customFormat="1" ht="13.5">
      <c r="A24" s="82" t="s">
        <v>45</v>
      </c>
      <c r="B24" s="29">
        <v>7821</v>
      </c>
      <c r="C24" s="82" t="s">
        <v>46</v>
      </c>
      <c r="D24" s="81">
        <v>0</v>
      </c>
      <c r="E24" s="76">
        <f>D$21-D24</f>
        <v>0.003472222222222222</v>
      </c>
      <c r="F24" s="29"/>
      <c r="G24" s="98"/>
      <c r="H24" s="29"/>
      <c r="I24" s="26"/>
      <c r="J24" s="26"/>
      <c r="K24" s="28"/>
      <c r="L24" s="81"/>
      <c r="M24" s="52"/>
      <c r="N24" s="38"/>
    </row>
    <row r="25" spans="1:14" s="23" customFormat="1" ht="13.5">
      <c r="A25" s="82"/>
      <c r="B25" s="29"/>
      <c r="C25" s="82"/>
      <c r="D25" s="86"/>
      <c r="E25" s="80"/>
      <c r="F25" s="29"/>
      <c r="G25" s="98"/>
      <c r="H25" s="29"/>
      <c r="I25" s="29"/>
      <c r="J25" s="28"/>
      <c r="K25" s="89"/>
      <c r="L25" s="88"/>
      <c r="M25" s="52"/>
      <c r="N25" s="38"/>
    </row>
    <row r="26" spans="1:14" s="23" customFormat="1" ht="13.5">
      <c r="A26" s="82"/>
      <c r="B26" s="29"/>
      <c r="C26" s="82"/>
      <c r="D26" s="87"/>
      <c r="E26" s="80"/>
      <c r="F26" s="29"/>
      <c r="G26" s="99"/>
      <c r="H26" s="29"/>
      <c r="I26" s="29"/>
      <c r="J26" s="89"/>
      <c r="K26" s="89"/>
      <c r="L26" s="88"/>
      <c r="M26" s="52"/>
      <c r="N26" s="38"/>
    </row>
    <row r="27" spans="1:14" s="23" customFormat="1" ht="13.5">
      <c r="A27" s="82"/>
      <c r="B27" s="29"/>
      <c r="C27" s="82"/>
      <c r="D27" s="87"/>
      <c r="E27" s="80"/>
      <c r="F27" s="29"/>
      <c r="G27" s="99"/>
      <c r="H27" s="29"/>
      <c r="I27" s="29"/>
      <c r="J27" s="89"/>
      <c r="K27" s="89"/>
      <c r="L27" s="88"/>
      <c r="M27" s="52"/>
      <c r="N27" s="38"/>
    </row>
    <row r="28" spans="1:14" s="23" customFormat="1" ht="13.5">
      <c r="A28" s="32"/>
      <c r="B28" s="33"/>
      <c r="C28" s="32"/>
      <c r="D28" s="39"/>
      <c r="E28" s="40"/>
      <c r="F28" s="33"/>
      <c r="G28" s="40"/>
      <c r="H28" s="32"/>
      <c r="I28" s="33"/>
      <c r="J28" s="33"/>
      <c r="K28" s="33"/>
      <c r="L28" s="39"/>
      <c r="M28" s="41"/>
      <c r="N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6">
      <selection activeCell="N8" sqref="N8:P12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6.00390625" style="0" customWidth="1"/>
    <col min="4" max="7" width="9.140625" style="5" customWidth="1"/>
    <col min="13" max="16" width="9.140625" style="5" customWidth="1"/>
  </cols>
  <sheetData>
    <row r="1" spans="1:2" ht="12.75">
      <c r="A1" s="1"/>
      <c r="B1" s="11"/>
    </row>
    <row r="2" spans="1:15" ht="15">
      <c r="A2" s="3" t="s">
        <v>29</v>
      </c>
      <c r="B2" s="12"/>
      <c r="M2" s="11"/>
      <c r="N2" s="11"/>
      <c r="O2" s="11"/>
    </row>
    <row r="3" spans="1:15" ht="15">
      <c r="A3" s="3" t="str">
        <f>'Race 1'!B2</f>
        <v>Spring 2023-24</v>
      </c>
      <c r="B3" s="11"/>
      <c r="M3" s="11"/>
      <c r="N3" s="11"/>
      <c r="O3" s="11"/>
    </row>
    <row r="4" spans="1:2" ht="12.75">
      <c r="A4" s="1"/>
      <c r="B4" s="11"/>
    </row>
    <row r="5" spans="1:16" ht="12.75">
      <c r="A5" s="1"/>
      <c r="B5" s="11"/>
      <c r="C5" s="1"/>
      <c r="D5" s="11"/>
      <c r="E5" s="11"/>
      <c r="F5" s="11"/>
      <c r="G5" s="11"/>
      <c r="H5" s="1"/>
      <c r="I5" s="1"/>
      <c r="J5" s="1"/>
      <c r="K5" s="1"/>
      <c r="L5" s="1"/>
      <c r="M5" s="11"/>
      <c r="N5" s="11"/>
      <c r="O5" s="11"/>
      <c r="P5" s="11"/>
    </row>
    <row r="6" spans="1:16" ht="15">
      <c r="A6" s="3" t="s">
        <v>6</v>
      </c>
      <c r="B6" s="11"/>
      <c r="D6" s="11"/>
      <c r="E6" s="11"/>
      <c r="F6" s="11"/>
      <c r="G6" s="11"/>
      <c r="H6" s="1"/>
      <c r="I6" s="1"/>
      <c r="J6" s="1"/>
      <c r="K6" s="1"/>
      <c r="L6" s="1"/>
      <c r="M6" s="11"/>
      <c r="N6" s="11"/>
      <c r="O6" s="11"/>
      <c r="P6" s="11"/>
    </row>
    <row r="7" spans="1:16" s="31" customFormat="1" ht="42">
      <c r="A7" s="30" t="s">
        <v>7</v>
      </c>
      <c r="B7" s="22" t="s">
        <v>8</v>
      </c>
      <c r="C7" s="30" t="s">
        <v>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44</v>
      </c>
      <c r="J7" s="22" t="s">
        <v>51</v>
      </c>
      <c r="K7" s="22" t="s">
        <v>52</v>
      </c>
      <c r="L7" s="22" t="s">
        <v>61</v>
      </c>
      <c r="M7" s="22" t="s">
        <v>25</v>
      </c>
      <c r="N7" s="22" t="s">
        <v>28</v>
      </c>
      <c r="O7" s="22" t="s">
        <v>26</v>
      </c>
      <c r="P7" s="22" t="s">
        <v>27</v>
      </c>
    </row>
    <row r="8" spans="1:16" s="73" customFormat="1" ht="13.5">
      <c r="A8" s="66" t="str">
        <f>'Race 1'!A10</f>
        <v>Still Festering</v>
      </c>
      <c r="B8" s="79" t="str">
        <f>'Race 1'!B10</f>
        <v>M106</v>
      </c>
      <c r="C8" s="66" t="str">
        <f>'Race 1'!C10</f>
        <v>P. O'Brien et. al</v>
      </c>
      <c r="D8" s="69">
        <f>'Race 1'!K10</f>
        <v>1</v>
      </c>
      <c r="E8" s="69">
        <f>'Race 2'!K10</f>
        <v>1</v>
      </c>
      <c r="F8" s="69">
        <f>'Race 3'!K10</f>
        <v>5</v>
      </c>
      <c r="G8" s="69">
        <f>'Race 4'!K10</f>
        <v>5</v>
      </c>
      <c r="H8" s="69"/>
      <c r="I8" s="69"/>
      <c r="J8" s="69"/>
      <c r="K8" s="69"/>
      <c r="L8" s="69"/>
      <c r="M8" s="69">
        <f>SUM(D8:L8)</f>
        <v>12</v>
      </c>
      <c r="N8" s="69"/>
      <c r="O8" s="72"/>
      <c r="P8" s="72"/>
    </row>
    <row r="9" spans="1:16" s="68" customFormat="1" ht="27.75">
      <c r="A9" s="66" t="str">
        <f>'Race 1'!A11</f>
        <v>League of Extraordinary Gentlemen</v>
      </c>
      <c r="B9" s="79" t="str">
        <f>'Race 1'!B11</f>
        <v>R51</v>
      </c>
      <c r="C9" s="66" t="str">
        <f>'Race 1'!C11</f>
        <v>B. Wilson</v>
      </c>
      <c r="D9" s="69">
        <f>'Race 1'!K11</f>
        <v>2</v>
      </c>
      <c r="E9" s="69">
        <f>'Race 2'!K11</f>
        <v>3</v>
      </c>
      <c r="F9" s="69">
        <f>'Race 3'!K11</f>
        <v>2</v>
      </c>
      <c r="G9" s="69">
        <f>'Race 4'!K11</f>
        <v>2</v>
      </c>
      <c r="H9" s="69"/>
      <c r="I9" s="69"/>
      <c r="J9" s="69"/>
      <c r="K9" s="69"/>
      <c r="L9" s="69"/>
      <c r="M9" s="69">
        <f>SUM(D9:L9)</f>
        <v>9</v>
      </c>
      <c r="N9" s="69"/>
      <c r="O9" s="72"/>
      <c r="P9" s="67"/>
    </row>
    <row r="10" spans="1:16" s="23" customFormat="1" ht="13.5">
      <c r="A10" s="66" t="str">
        <f>'Race 1'!A12</f>
        <v>Pacific Express</v>
      </c>
      <c r="B10" s="79">
        <f>'Race 1'!B12</f>
        <v>5653</v>
      </c>
      <c r="C10" s="66" t="str">
        <f>'Race 1'!C12</f>
        <v>S. Glassock</v>
      </c>
      <c r="D10" s="69">
        <f>'Race 1'!K12</f>
        <v>5</v>
      </c>
      <c r="E10" s="69">
        <f>'Race 2'!K12</f>
        <v>5</v>
      </c>
      <c r="F10" s="69">
        <f>'Race 3'!K12</f>
        <v>5</v>
      </c>
      <c r="G10" s="69">
        <f>'Race 4'!K12</f>
        <v>3</v>
      </c>
      <c r="H10" s="69"/>
      <c r="I10" s="69"/>
      <c r="J10" s="69"/>
      <c r="K10" s="69"/>
      <c r="L10" s="69"/>
      <c r="M10" s="69">
        <f>SUM(D10:L10)</f>
        <v>18</v>
      </c>
      <c r="N10" s="69"/>
      <c r="O10" s="72"/>
      <c r="P10" s="55"/>
    </row>
    <row r="11" spans="1:16" s="23" customFormat="1" ht="13.5">
      <c r="A11" s="66" t="str">
        <f>'Race 1'!A13</f>
        <v>One</v>
      </c>
      <c r="B11" s="79">
        <f>'Race 1'!B13</f>
        <v>0</v>
      </c>
      <c r="C11" s="66" t="str">
        <f>'Race 1'!C13</f>
        <v>D. James</v>
      </c>
      <c r="D11" s="69">
        <f>'Race 1'!K13</f>
        <v>5</v>
      </c>
      <c r="E11" s="69">
        <f>'Race 2'!K13</f>
        <v>5</v>
      </c>
      <c r="F11" s="69">
        <f>'Race 3'!K13</f>
        <v>5</v>
      </c>
      <c r="G11" s="69">
        <f>'Race 4'!K13</f>
        <v>5</v>
      </c>
      <c r="H11" s="69"/>
      <c r="I11" s="69"/>
      <c r="J11" s="69"/>
      <c r="K11" s="69"/>
      <c r="L11" s="69"/>
      <c r="M11" s="69">
        <f>SUM(D11:L11)</f>
        <v>20</v>
      </c>
      <c r="N11" s="69"/>
      <c r="O11" s="72"/>
      <c r="P11" s="55"/>
    </row>
    <row r="12" spans="1:16" s="23" customFormat="1" ht="13.5">
      <c r="A12" s="66" t="str">
        <f>'Race 1'!A14</f>
        <v>Hot Stuff</v>
      </c>
      <c r="B12" s="79">
        <f>'Race 1'!B14</f>
        <v>610</v>
      </c>
      <c r="C12" s="66" t="str">
        <f>'Race 1'!C14</f>
        <v>J. Shepardson</v>
      </c>
      <c r="D12" s="69">
        <f>'Race 1'!K14</f>
        <v>5</v>
      </c>
      <c r="E12" s="69">
        <f>'Race 2'!K14</f>
        <v>2</v>
      </c>
      <c r="F12" s="69">
        <f>'Race 3'!K14</f>
        <v>1</v>
      </c>
      <c r="G12" s="69">
        <f>'Race 4'!K14</f>
        <v>1</v>
      </c>
      <c r="H12" s="69"/>
      <c r="I12" s="69"/>
      <c r="J12" s="69"/>
      <c r="K12" s="69"/>
      <c r="L12" s="69"/>
      <c r="M12" s="69">
        <f>SUM(D12:L12)</f>
        <v>9</v>
      </c>
      <c r="N12" s="69"/>
      <c r="O12" s="72"/>
      <c r="P12" s="55"/>
    </row>
    <row r="13" spans="1:16" s="23" customFormat="1" ht="13.5">
      <c r="A13" s="66"/>
      <c r="B13" s="79"/>
      <c r="C13" s="66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2"/>
      <c r="P13" s="55"/>
    </row>
    <row r="14" spans="1:16" s="23" customFormat="1" ht="13.5">
      <c r="A14" s="66"/>
      <c r="B14" s="79"/>
      <c r="C14" s="66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2"/>
      <c r="P14" s="55"/>
    </row>
    <row r="15" spans="1:16" s="23" customFormat="1" ht="13.5">
      <c r="A15" s="32"/>
      <c r="B15" s="33"/>
      <c r="C15" s="32"/>
      <c r="D15" s="53"/>
      <c r="E15" s="53"/>
      <c r="F15" s="25"/>
      <c r="G15" s="53"/>
      <c r="H15" s="33"/>
      <c r="I15" s="33"/>
      <c r="J15" s="33"/>
      <c r="K15" s="33"/>
      <c r="L15" s="33"/>
      <c r="M15" s="53"/>
      <c r="N15" s="53"/>
      <c r="O15" s="56"/>
      <c r="P15" s="56"/>
    </row>
    <row r="16" spans="1:16" ht="15">
      <c r="A16" s="18"/>
      <c r="B16" s="19"/>
      <c r="C16" s="18"/>
      <c r="D16" s="20"/>
      <c r="E16" s="20"/>
      <c r="F16" s="20"/>
      <c r="G16" s="20"/>
      <c r="H16" s="21"/>
      <c r="I16" s="21"/>
      <c r="J16" s="21"/>
      <c r="K16" s="21"/>
      <c r="L16" s="21"/>
      <c r="M16" s="20"/>
      <c r="N16" s="20"/>
      <c r="O16" s="57"/>
      <c r="P16" s="57"/>
    </row>
    <row r="17" spans="1:15" ht="15">
      <c r="A17" s="3" t="s">
        <v>30</v>
      </c>
      <c r="B17" s="4"/>
      <c r="C17" s="2"/>
      <c r="D17" s="8"/>
      <c r="E17" s="6"/>
      <c r="F17" s="4"/>
      <c r="G17" s="6"/>
      <c r="H17" s="2"/>
      <c r="I17" s="2"/>
      <c r="J17" s="2"/>
      <c r="K17" s="2"/>
      <c r="L17" s="2"/>
      <c r="M17" s="4"/>
      <c r="N17" s="13"/>
      <c r="O17" s="4"/>
    </row>
    <row r="18" spans="1:16" s="31" customFormat="1" ht="42">
      <c r="A18" s="30" t="s">
        <v>7</v>
      </c>
      <c r="B18" s="22" t="s">
        <v>8</v>
      </c>
      <c r="C18" s="30" t="s">
        <v>9</v>
      </c>
      <c r="D18" s="22" t="s">
        <v>20</v>
      </c>
      <c r="E18" s="22" t="s">
        <v>21</v>
      </c>
      <c r="F18" s="22" t="s">
        <v>22</v>
      </c>
      <c r="G18" s="22" t="s">
        <v>23</v>
      </c>
      <c r="H18" s="22" t="s">
        <v>24</v>
      </c>
      <c r="I18" s="22" t="s">
        <v>44</v>
      </c>
      <c r="J18" s="22" t="s">
        <v>51</v>
      </c>
      <c r="K18" s="22" t="s">
        <v>52</v>
      </c>
      <c r="L18" s="22" t="s">
        <v>61</v>
      </c>
      <c r="M18" s="22" t="s">
        <v>25</v>
      </c>
      <c r="N18" s="22" t="s">
        <v>28</v>
      </c>
      <c r="O18" s="22" t="s">
        <v>26</v>
      </c>
      <c r="P18" s="22" t="s">
        <v>27</v>
      </c>
    </row>
    <row r="19" spans="1:16" s="23" customFormat="1" ht="13.5">
      <c r="A19" s="24" t="str">
        <f>'Race 1'!A20</f>
        <v>Blur</v>
      </c>
      <c r="B19" s="28" t="str">
        <f>'Race 1'!B20</f>
        <v>G301</v>
      </c>
      <c r="C19" s="24" t="str">
        <f>'Race 1'!C20</f>
        <v>G. Levis</v>
      </c>
      <c r="D19" s="28">
        <f>'Race 1'!K20</f>
        <v>7</v>
      </c>
      <c r="E19" s="25">
        <f>'Race 2'!K20</f>
        <v>7</v>
      </c>
      <c r="F19" s="25">
        <f>'Race 3'!K20</f>
        <v>5</v>
      </c>
      <c r="G19" s="25">
        <f>'Race 4'!K20</f>
        <v>5</v>
      </c>
      <c r="H19" s="25"/>
      <c r="I19" s="25"/>
      <c r="J19" s="25"/>
      <c r="K19" s="25"/>
      <c r="L19" s="25"/>
      <c r="M19" s="25">
        <f aca="true" t="shared" si="0" ref="M19:M24">SUM(D19:L19)</f>
        <v>24</v>
      </c>
      <c r="N19" s="25"/>
      <c r="O19" s="54"/>
      <c r="P19" s="55"/>
    </row>
    <row r="20" spans="1:16" s="23" customFormat="1" ht="13.5">
      <c r="A20" s="24" t="str">
        <f>'Race 1'!A21</f>
        <v>Farrago</v>
      </c>
      <c r="B20" s="28">
        <f>'Race 1'!B21</f>
        <v>1925</v>
      </c>
      <c r="C20" s="24" t="str">
        <f>'Race 1'!C21</f>
        <v>B. Heaton</v>
      </c>
      <c r="D20" s="28">
        <f>'Race 1'!K21</f>
        <v>7</v>
      </c>
      <c r="E20" s="25">
        <f>'Race 2'!K21</f>
        <v>7</v>
      </c>
      <c r="F20" s="25">
        <f>'Race 3'!K21</f>
        <v>5</v>
      </c>
      <c r="G20" s="25">
        <f>'Race 4'!K21</f>
        <v>5</v>
      </c>
      <c r="H20" s="25"/>
      <c r="I20" s="25"/>
      <c r="J20" s="25"/>
      <c r="K20" s="25"/>
      <c r="L20" s="25"/>
      <c r="M20" s="25">
        <f t="shared" si="0"/>
        <v>24</v>
      </c>
      <c r="N20" s="25"/>
      <c r="O20" s="54"/>
      <c r="P20" s="55"/>
    </row>
    <row r="21" spans="1:16" s="23" customFormat="1" ht="13.5">
      <c r="A21" s="24" t="str">
        <f>'Race 1'!A22</f>
        <v>Xena Warrior Princess</v>
      </c>
      <c r="B21" s="28">
        <f>'Race 1'!B22</f>
        <v>4655</v>
      </c>
      <c r="C21" s="24" t="str">
        <f>'Race 1'!C22</f>
        <v>C. Howe</v>
      </c>
      <c r="D21" s="28">
        <f>'Race 1'!K22</f>
        <v>1</v>
      </c>
      <c r="E21" s="25">
        <f>'Race 2'!K22</f>
        <v>2</v>
      </c>
      <c r="F21" s="25">
        <f>'Race 3'!K22</f>
        <v>1</v>
      </c>
      <c r="G21" s="25">
        <f>'Race 4'!K22</f>
        <v>1</v>
      </c>
      <c r="H21" s="25"/>
      <c r="I21" s="25"/>
      <c r="J21" s="25"/>
      <c r="K21" s="25"/>
      <c r="L21" s="25"/>
      <c r="M21" s="25">
        <f t="shared" si="0"/>
        <v>5</v>
      </c>
      <c r="N21" s="25"/>
      <c r="O21" s="54"/>
      <c r="P21" s="55"/>
    </row>
    <row r="22" spans="1:16" s="23" customFormat="1" ht="13.5">
      <c r="A22" s="24" t="str">
        <f>'Race 1'!A23</f>
        <v>Firefly</v>
      </c>
      <c r="B22" s="28">
        <f>'Race 1'!B23</f>
        <v>2939</v>
      </c>
      <c r="C22" s="24" t="str">
        <f>'Race 1'!C23</f>
        <v>B. Wilson</v>
      </c>
      <c r="D22" s="28">
        <f>'Race 1'!K23</f>
        <v>2</v>
      </c>
      <c r="E22" s="25">
        <f>'Race 2'!K23</f>
        <v>1</v>
      </c>
      <c r="F22" s="25">
        <f>'Race 3'!K23</f>
        <v>2</v>
      </c>
      <c r="G22" s="25">
        <f>'Race 4'!K23</f>
        <v>5</v>
      </c>
      <c r="H22" s="25"/>
      <c r="I22" s="25"/>
      <c r="J22" s="25"/>
      <c r="K22" s="25"/>
      <c r="L22" s="25"/>
      <c r="M22" s="25">
        <f t="shared" si="0"/>
        <v>10</v>
      </c>
      <c r="N22" s="25"/>
      <c r="O22" s="54"/>
      <c r="P22" s="55"/>
    </row>
    <row r="23" spans="1:16" s="23" customFormat="1" ht="13.5">
      <c r="A23" s="24" t="str">
        <f>'Race 1'!A24</f>
        <v>The Duchess</v>
      </c>
      <c r="B23" s="28">
        <f>'Race 1'!B24</f>
        <v>7821</v>
      </c>
      <c r="C23" s="24" t="str">
        <f>'Race 1'!C24</f>
        <v>G. Pollock</v>
      </c>
      <c r="D23" s="28">
        <f>'Race 1'!K24</f>
        <v>7</v>
      </c>
      <c r="E23" s="25">
        <f>'Race 2'!K24</f>
        <v>7</v>
      </c>
      <c r="F23" s="25">
        <f>'Race 3'!K24</f>
        <v>5</v>
      </c>
      <c r="G23" s="25">
        <f>'Race 4'!K24</f>
        <v>5</v>
      </c>
      <c r="H23" s="25"/>
      <c r="I23" s="25"/>
      <c r="J23" s="25"/>
      <c r="K23" s="25"/>
      <c r="L23" s="25"/>
      <c r="M23" s="25">
        <f t="shared" si="0"/>
        <v>24</v>
      </c>
      <c r="N23" s="25"/>
      <c r="O23" s="54"/>
      <c r="P23" s="55"/>
    </row>
    <row r="24" spans="1:16" s="23" customFormat="1" ht="13.5">
      <c r="A24" s="24" t="str">
        <f>'Race 1'!A24</f>
        <v>The Duchess</v>
      </c>
      <c r="B24" s="28">
        <f>'Race 1'!B24</f>
        <v>7821</v>
      </c>
      <c r="C24" s="24" t="str">
        <f>'Race 1'!C24</f>
        <v>G. Pollock</v>
      </c>
      <c r="D24" s="28">
        <f>'Race 1'!K24</f>
        <v>7</v>
      </c>
      <c r="E24" s="25">
        <f>'Race 2'!K24</f>
        <v>7</v>
      </c>
      <c r="F24" s="25">
        <f>'Race 3'!K24</f>
        <v>5</v>
      </c>
      <c r="G24" s="25">
        <f>'Race 4'!K24</f>
        <v>5</v>
      </c>
      <c r="H24" s="25"/>
      <c r="I24" s="25"/>
      <c r="J24" s="25"/>
      <c r="K24" s="25"/>
      <c r="L24" s="25"/>
      <c r="M24" s="25">
        <f t="shared" si="0"/>
        <v>24</v>
      </c>
      <c r="N24" s="25"/>
      <c r="O24" s="54"/>
      <c r="P24" s="55"/>
    </row>
    <row r="25" spans="1:16" s="23" customFormat="1" ht="13.5">
      <c r="A25" s="24"/>
      <c r="B25" s="24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4"/>
      <c r="P25" s="55"/>
    </row>
    <row r="26" spans="1:16" s="23" customFormat="1" ht="13.5">
      <c r="A26" s="24"/>
      <c r="B26" s="24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4"/>
      <c r="P26" s="55"/>
    </row>
    <row r="27" spans="1:16" s="23" customFormat="1" ht="13.5">
      <c r="A27" s="24"/>
      <c r="B27" s="24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4"/>
      <c r="P27" s="59"/>
    </row>
    <row r="28" spans="1:16" s="23" customFormat="1" ht="13.5">
      <c r="A28" s="24"/>
      <c r="B28" s="28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54"/>
      <c r="P28" s="59"/>
    </row>
    <row r="29" spans="1:16" s="23" customFormat="1" ht="13.5">
      <c r="A29" s="32"/>
      <c r="B29" s="33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56"/>
      <c r="P29" s="56"/>
    </row>
    <row r="30" spans="8:12" ht="12">
      <c r="H30" s="5"/>
      <c r="I30" s="5"/>
      <c r="J30" s="5"/>
      <c r="K30" s="5"/>
      <c r="L30" s="5"/>
    </row>
  </sheetData>
  <sheetProtection/>
  <printOptions/>
  <pageMargins left="0.75" right="0.75" top="0.38" bottom="0.6" header="0.34" footer="0.32"/>
  <pageSetup fitToHeight="1" fitToWidth="1" horizontalDpi="300" verticalDpi="300" orientation="landscape" paperSize="9" scale="80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2023-09-23T07:22:28Z</cp:lastPrinted>
  <dcterms:created xsi:type="dcterms:W3CDTF">2001-10-28T23:42:10Z</dcterms:created>
  <dcterms:modified xsi:type="dcterms:W3CDTF">2023-10-06T05:13:45Z</dcterms:modified>
  <cp:category/>
  <cp:version/>
  <cp:contentType/>
  <cp:contentStatus/>
</cp:coreProperties>
</file>