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48" activeTab="5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Total" sheetId="7" r:id="rId7"/>
  </sheets>
  <definedNames/>
  <calcPr fullCalcOnLoad="1"/>
</workbook>
</file>

<file path=xl/sharedStrings.xml><?xml version="1.0" encoding="utf-8"?>
<sst xmlns="http://schemas.openxmlformats.org/spreadsheetml/2006/main" count="591" uniqueCount="105">
  <si>
    <t>Series:</t>
  </si>
  <si>
    <t>Race No:</t>
  </si>
  <si>
    <t>Date:</t>
  </si>
  <si>
    <t>Starter:</t>
  </si>
  <si>
    <t>Course No:</t>
  </si>
  <si>
    <t>Wind:</t>
  </si>
  <si>
    <t>Division 1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</si>
  <si>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</si>
  <si>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</si>
  <si>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</si>
  <si>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</si>
  <si>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</si>
  <si>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</si>
  <si>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</si>
  <si>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</si>
  <si>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</si>
  <si>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</si>
  <si>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</si>
  <si>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</si>
  <si>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Hot Stuff</t>
  </si>
  <si>
    <t>L. Player</t>
  </si>
  <si>
    <t>Firefly</t>
  </si>
  <si>
    <t>B. Wilson</t>
  </si>
  <si>
    <t>Race 1</t>
  </si>
  <si>
    <t>Race 2</t>
  </si>
  <si>
    <t>Race 3</t>
  </si>
  <si>
    <t>Race 4</t>
  </si>
  <si>
    <t>Race 5</t>
  </si>
  <si>
    <t>Raw Total</t>
  </si>
  <si>
    <t>Total After Discard</t>
  </si>
  <si>
    <t>Final Position</t>
  </si>
  <si>
    <t>Discard</t>
  </si>
  <si>
    <t>Series Results</t>
  </si>
  <si>
    <t>Myuna 111</t>
  </si>
  <si>
    <t>M.Trask</t>
  </si>
  <si>
    <t>Division 3</t>
  </si>
  <si>
    <t>Pink Panther</t>
  </si>
  <si>
    <t>J. Stanton</t>
  </si>
  <si>
    <t>R51</t>
  </si>
  <si>
    <t>Ass. Starter:</t>
  </si>
  <si>
    <t>A105</t>
  </si>
  <si>
    <t>A Fine Balance</t>
  </si>
  <si>
    <t>Axis of Evil</t>
  </si>
  <si>
    <t>AUS 765</t>
  </si>
  <si>
    <t>G. Dempsey</t>
  </si>
  <si>
    <t>C. Howe</t>
  </si>
  <si>
    <t>Handicap</t>
  </si>
  <si>
    <t>League of Extraordinary Gentlemen</t>
  </si>
  <si>
    <t>J. Carlile</t>
  </si>
  <si>
    <t>Blur</t>
  </si>
  <si>
    <t>G301</t>
  </si>
  <si>
    <t>G. Levis</t>
  </si>
  <si>
    <t>S. Glassock</t>
  </si>
  <si>
    <t>Xena Warrior Princess</t>
  </si>
  <si>
    <t>S. Hume</t>
  </si>
  <si>
    <t>Wind Falls</t>
  </si>
  <si>
    <t>Start Time (Handicap Starts)</t>
  </si>
  <si>
    <t>B. Heaton</t>
  </si>
  <si>
    <t>Farrago</t>
  </si>
  <si>
    <t>Still Festering</t>
  </si>
  <si>
    <t>M106</t>
  </si>
  <si>
    <t>-1</t>
  </si>
  <si>
    <t>R. &amp; P. Widders</t>
  </si>
  <si>
    <t>Resurgent</t>
  </si>
  <si>
    <t>-2</t>
  </si>
  <si>
    <t>+1</t>
  </si>
  <si>
    <t>AUS 5653</t>
  </si>
  <si>
    <t>Next Light</t>
  </si>
  <si>
    <t>M. Rutherford</t>
  </si>
  <si>
    <t>P. O'Brien et. al</t>
  </si>
  <si>
    <t>Pacific Xpress</t>
  </si>
  <si>
    <t>Bush Telegraph</t>
  </si>
  <si>
    <t>Snowgoose</t>
  </si>
  <si>
    <t>C &amp; J Legg</t>
  </si>
  <si>
    <t>J. Pattinson</t>
  </si>
  <si>
    <t>-3</t>
  </si>
  <si>
    <t>Anne</t>
  </si>
  <si>
    <t>C. Legg</t>
  </si>
  <si>
    <t>M601</t>
  </si>
  <si>
    <t>???</t>
  </si>
  <si>
    <t>Black Velvet</t>
  </si>
  <si>
    <t>Rant &amp; Rave</t>
  </si>
  <si>
    <t>W</t>
  </si>
  <si>
    <t>1.9.2018</t>
  </si>
  <si>
    <t>Crazy duck</t>
  </si>
  <si>
    <t>P. Blakney</t>
  </si>
  <si>
    <t>Spring 2018-19</t>
  </si>
  <si>
    <t>8.9.2018</t>
  </si>
  <si>
    <t>Lennie</t>
  </si>
  <si>
    <t>22.9.2018</t>
  </si>
  <si>
    <t>NE</t>
  </si>
  <si>
    <t>+2</t>
  </si>
  <si>
    <t>+3</t>
  </si>
  <si>
    <t>DNF</t>
  </si>
  <si>
    <t>6.10.2018</t>
  </si>
  <si>
    <t>Carmel</t>
  </si>
  <si>
    <t>S</t>
  </si>
  <si>
    <t>Peter</t>
  </si>
  <si>
    <t>Race 6</t>
  </si>
  <si>
    <t>20.10.2018</t>
  </si>
  <si>
    <t>RET</t>
  </si>
  <si>
    <t>27.10.2018</t>
  </si>
  <si>
    <t>NNE</t>
  </si>
  <si>
    <t>S. Deane</t>
  </si>
  <si>
    <t>Van Demon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</si>
</sst>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[$-C09]dddd\,\ d\ mmmm\ yyyy"/>
    <numFmt numFmtId="178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45" fontId="4" fillId="0" borderId="11" xfId="0" applyNumberFormat="1" applyFont="1" applyBorder="1" applyAlignment="1">
      <alignment horizontal="center" wrapText="1"/>
    </xf>
    <xf numFmtId="21" fontId="4" fillId="0" borderId="11" xfId="0" applyNumberFormat="1" applyFont="1" applyBorder="1" applyAlignment="1">
      <alignment horizontal="center" wrapText="1"/>
    </xf>
    <xf numFmtId="21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5" fontId="4" fillId="1" borderId="13" xfId="0" applyNumberFormat="1" applyFont="1" applyFill="1" applyBorder="1" applyAlignment="1" quotePrefix="1">
      <alignment horizontal="center"/>
    </xf>
    <xf numFmtId="21" fontId="4" fillId="1" borderId="13" xfId="0" applyNumberFormat="1" applyFont="1" applyFill="1" applyBorder="1" applyAlignment="1" quotePrefix="1">
      <alignment horizontal="center"/>
    </xf>
    <xf numFmtId="0" fontId="4" fillId="1" borderId="13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45" fontId="4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45" fontId="4" fillId="1" borderId="15" xfId="0" applyNumberFormat="1" applyFont="1" applyFill="1" applyBorder="1" applyAlignment="1">
      <alignment horizontal="center"/>
    </xf>
    <xf numFmtId="0" fontId="4" fillId="1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5" fontId="4" fillId="0" borderId="0" xfId="0" applyNumberFormat="1" applyFont="1" applyAlignment="1">
      <alignment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14" xfId="0" applyNumberFormat="1" applyFont="1" applyFill="1" applyBorder="1" applyAlignment="1" quotePrefix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1" fontId="4" fillId="1" borderId="14" xfId="0" applyNumberFormat="1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45" fontId="4" fillId="0" borderId="17" xfId="0" applyNumberFormat="1" applyFont="1" applyBorder="1" applyAlignment="1">
      <alignment horizontal="center"/>
    </xf>
    <xf numFmtId="45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5" fontId="4" fillId="0" borderId="20" xfId="0" applyNumberFormat="1" applyFont="1" applyBorder="1" applyAlignment="1">
      <alignment horizontal="center"/>
    </xf>
    <xf numFmtId="21" fontId="4" fillId="0" borderId="13" xfId="0" applyNumberFormat="1" applyFont="1" applyBorder="1" applyAlignment="1">
      <alignment horizontal="center"/>
    </xf>
    <xf numFmtId="45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5" fontId="43" fillId="0" borderId="0" xfId="0" applyNumberFormat="1" applyFont="1" applyAlignment="1">
      <alignment/>
    </xf>
    <xf numFmtId="45" fontId="4" fillId="0" borderId="18" xfId="0" applyNumberFormat="1" applyFont="1" applyBorder="1" applyAlignment="1">
      <alignment horizontal="center" vertical="center" wrapText="1"/>
    </xf>
    <xf numFmtId="21" fontId="4" fillId="0" borderId="12" xfId="0" applyNumberFormat="1" applyFont="1" applyBorder="1" applyAlignment="1">
      <alignment horizontal="center" vertical="center"/>
    </xf>
    <xf numFmtId="21" fontId="4" fillId="34" borderId="12" xfId="0" applyNumberFormat="1" applyFont="1" applyFill="1" applyBorder="1" applyAlignment="1">
      <alignment horizontal="center" vertical="center"/>
    </xf>
    <xf numFmtId="21" fontId="4" fillId="34" borderId="12" xfId="0" applyNumberFormat="1" applyFont="1" applyFill="1" applyBorder="1" applyAlignment="1">
      <alignment horizontal="center"/>
    </xf>
    <xf numFmtId="21" fontId="4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45" fontId="4" fillId="0" borderId="2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1" fontId="4" fillId="0" borderId="14" xfId="0" applyNumberFormat="1" applyFont="1" applyBorder="1" applyAlignment="1">
      <alignment horizontal="center"/>
    </xf>
    <xf numFmtId="45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5" fontId="4" fillId="0" borderId="23" xfId="0" applyNumberFormat="1" applyFont="1" applyBorder="1" applyAlignment="1">
      <alignment horizont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/>
    </xf>
    <xf numFmtId="21" fontId="4" fillId="0" borderId="13" xfId="0" applyNumberFormat="1" applyFont="1" applyBorder="1" applyAlignment="1">
      <alignment horizontal="center" vertical="center"/>
    </xf>
    <xf numFmtId="21" fontId="4" fillId="0" borderId="14" xfId="0" applyNumberFormat="1" applyFont="1" applyBorder="1" applyAlignment="1">
      <alignment horizontal="center" vertical="center"/>
    </xf>
    <xf numFmtId="45" fontId="4" fillId="0" borderId="19" xfId="0" applyNumberFormat="1" applyFont="1" applyBorder="1" applyAlignment="1">
      <alignment horizontal="center"/>
    </xf>
    <xf numFmtId="21" fontId="4" fillId="0" borderId="19" xfId="0" applyNumberFormat="1" applyFont="1" applyBorder="1" applyAlignment="1">
      <alignment horizontal="center" vertical="center"/>
    </xf>
    <xf numFmtId="45" fontId="4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80" zoomScaleNormal="80" zoomScalePageLayoutView="0" workbookViewId="0" topLeftCell="A1">
      <selection activeCell="B2" sqref="B2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bestFit="1" customWidth="1"/>
    <col min="4" max="4" width="14.00390625" style="9" customWidth="1"/>
    <col min="5" max="5" width="15.7109375" style="9" customWidth="1"/>
    <col min="6" max="6" width="12.140625" style="5" customWidth="1"/>
    <col min="7" max="7" width="14.57421875" style="7" customWidth="1"/>
    <col min="8" max="8" width="9.421875" style="0" bestFit="1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281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4" customFormat="1" ht="13.5">
      <c r="A2" s="47" t="s">
        <v>0</v>
      </c>
      <c r="B2" s="48" t="s">
        <v>86</v>
      </c>
      <c r="C2" s="47"/>
      <c r="D2" s="49"/>
      <c r="E2" s="49"/>
      <c r="F2" s="51"/>
      <c r="G2" s="50"/>
      <c r="H2" s="47"/>
      <c r="I2" s="51"/>
      <c r="J2" s="51"/>
      <c r="K2" s="51"/>
      <c r="L2" s="52"/>
      <c r="M2" s="51"/>
    </row>
    <row r="3" spans="1:13" s="24" customFormat="1" ht="13.5">
      <c r="A3" s="47" t="s">
        <v>1</v>
      </c>
      <c r="B3" s="53">
        <v>1</v>
      </c>
      <c r="C3" s="47"/>
      <c r="D3" s="49"/>
      <c r="E3" s="49"/>
      <c r="F3" s="51"/>
      <c r="G3" s="50"/>
      <c r="H3" s="47"/>
      <c r="I3" s="51"/>
      <c r="J3" s="51"/>
      <c r="K3" s="51"/>
      <c r="L3" s="52"/>
      <c r="M3" s="51"/>
    </row>
    <row r="4" spans="1:13" s="24" customFormat="1" ht="13.5">
      <c r="A4" s="47" t="s">
        <v>2</v>
      </c>
      <c r="B4" s="54" t="s">
        <v>83</v>
      </c>
      <c r="C4" s="54"/>
      <c r="D4" s="49"/>
      <c r="E4" s="49"/>
      <c r="F4" s="51"/>
      <c r="G4" s="50"/>
      <c r="H4" s="47"/>
      <c r="I4" s="51"/>
      <c r="J4" s="51"/>
      <c r="K4" s="48" t="s">
        <v>3</v>
      </c>
      <c r="L4" s="55" t="s">
        <v>76</v>
      </c>
      <c r="M4" s="51"/>
    </row>
    <row r="5" spans="1:13" s="24" customFormat="1" ht="13.5">
      <c r="A5" s="47" t="s">
        <v>4</v>
      </c>
      <c r="B5" s="53">
        <v>3</v>
      </c>
      <c r="C5" s="47"/>
      <c r="D5" s="49"/>
      <c r="E5" s="84"/>
      <c r="F5" s="51"/>
      <c r="G5" s="50"/>
      <c r="H5" s="47"/>
      <c r="I5" s="51"/>
      <c r="J5" s="51"/>
      <c r="K5" s="48" t="s">
        <v>39</v>
      </c>
      <c r="L5" s="55"/>
      <c r="M5" s="51"/>
    </row>
    <row r="6" spans="1:13" s="24" customFormat="1" ht="13.5">
      <c r="A6" s="47" t="s">
        <v>5</v>
      </c>
      <c r="B6" s="53" t="s">
        <v>82</v>
      </c>
      <c r="C6" s="47"/>
      <c r="D6" s="49"/>
      <c r="E6" s="49"/>
      <c r="F6" s="51"/>
      <c r="G6" s="50"/>
      <c r="H6" s="47"/>
      <c r="I6" s="51"/>
      <c r="J6" s="51"/>
      <c r="K6" s="51"/>
      <c r="L6" s="52"/>
      <c r="M6" s="51"/>
    </row>
    <row r="7" spans="1:13" s="24" customFormat="1" ht="13.5">
      <c r="A7" s="47"/>
      <c r="B7" s="47"/>
      <c r="C7" s="47"/>
      <c r="D7" s="49"/>
      <c r="E7" s="49"/>
      <c r="F7" s="51"/>
      <c r="G7" s="50"/>
      <c r="H7" s="47"/>
      <c r="I7" s="51"/>
      <c r="J7" s="51"/>
      <c r="K7" s="51"/>
      <c r="L7" s="52"/>
      <c r="M7" s="51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24" customFormat="1" ht="27">
      <c r="A9" s="22" t="s">
        <v>7</v>
      </c>
      <c r="B9" s="23" t="s">
        <v>8</v>
      </c>
      <c r="C9" s="22" t="s">
        <v>9</v>
      </c>
      <c r="D9" s="65" t="s">
        <v>46</v>
      </c>
      <c r="E9" s="85" t="s">
        <v>56</v>
      </c>
      <c r="F9" s="36" t="s">
        <v>10</v>
      </c>
      <c r="G9" s="23" t="s">
        <v>11</v>
      </c>
      <c r="H9" s="36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35" t="s">
        <v>17</v>
      </c>
      <c r="N9" s="23" t="s">
        <v>18</v>
      </c>
    </row>
    <row r="10" spans="1:14" s="24" customFormat="1" ht="13.5">
      <c r="A10" s="80" t="s">
        <v>59</v>
      </c>
      <c r="B10" s="81" t="s">
        <v>60</v>
      </c>
      <c r="C10" s="66" t="s">
        <v>69</v>
      </c>
      <c r="D10" s="75">
        <v>0</v>
      </c>
      <c r="E10" s="86">
        <f>E$14+(D$14-D10)</f>
        <v>0.09166666666666667</v>
      </c>
      <c r="F10" s="89">
        <v>0.14753472222222222</v>
      </c>
      <c r="G10" s="90">
        <v>1</v>
      </c>
      <c r="H10" s="37">
        <f>F10-D10</f>
        <v>0.14753472222222222</v>
      </c>
      <c r="I10" s="30">
        <v>4</v>
      </c>
      <c r="J10" s="30">
        <v>4</v>
      </c>
      <c r="K10" s="29">
        <f>SUM(Total!D8)</f>
        <v>4</v>
      </c>
      <c r="L10" s="75">
        <v>0</v>
      </c>
      <c r="M10" s="39"/>
      <c r="N10" s="40"/>
    </row>
    <row r="11" spans="1:14" s="24" customFormat="1" ht="27">
      <c r="A11" s="67" t="s">
        <v>47</v>
      </c>
      <c r="B11" s="68" t="s">
        <v>38</v>
      </c>
      <c r="C11" s="69" t="s">
        <v>22</v>
      </c>
      <c r="D11" s="75">
        <v>0.009722222222222222</v>
      </c>
      <c r="E11" s="86">
        <f>E$14+(D$14-D11)</f>
        <v>0.08194444444444444</v>
      </c>
      <c r="F11" s="74">
        <v>0.15123842592592593</v>
      </c>
      <c r="G11" s="38">
        <v>3</v>
      </c>
      <c r="H11" s="37">
        <f>F11-D11</f>
        <v>0.1415162037037037</v>
      </c>
      <c r="I11" s="27">
        <v>2</v>
      </c>
      <c r="J11" s="27">
        <v>2</v>
      </c>
      <c r="K11" s="29">
        <f>SUM(Total!D9)</f>
        <v>2</v>
      </c>
      <c r="L11" s="75">
        <v>0.008333333333333333</v>
      </c>
      <c r="M11" s="39" t="s">
        <v>64</v>
      </c>
      <c r="N11" s="40"/>
    </row>
    <row r="12" spans="1:14" s="24" customFormat="1" ht="13.5">
      <c r="A12" s="69" t="s">
        <v>70</v>
      </c>
      <c r="B12" s="70" t="s">
        <v>66</v>
      </c>
      <c r="C12" s="69" t="s">
        <v>52</v>
      </c>
      <c r="D12" s="75">
        <v>0.002777777777777778</v>
      </c>
      <c r="E12" s="86">
        <f>E$14+(D$14-D12)</f>
        <v>0.08888888888888889</v>
      </c>
      <c r="F12" s="37"/>
      <c r="G12" s="38"/>
      <c r="H12" s="37"/>
      <c r="I12" s="27"/>
      <c r="J12" s="27">
        <v>10</v>
      </c>
      <c r="K12" s="29">
        <f>SUM(Total!D10)</f>
        <v>10</v>
      </c>
      <c r="L12" s="75">
        <v>0.002777777777777778</v>
      </c>
      <c r="M12" s="39"/>
      <c r="N12" s="40"/>
    </row>
    <row r="13" spans="1:14" s="24" customFormat="1" ht="13.5">
      <c r="A13" s="28" t="s">
        <v>42</v>
      </c>
      <c r="B13" s="27" t="s">
        <v>43</v>
      </c>
      <c r="C13" s="28" t="s">
        <v>44</v>
      </c>
      <c r="D13" s="75">
        <v>0.0062499999999999995</v>
      </c>
      <c r="E13" s="86">
        <f>E$14+(D$14-D13)</f>
        <v>0.08541666666666667</v>
      </c>
      <c r="F13" s="37">
        <v>0.15033564814814815</v>
      </c>
      <c r="G13" s="38">
        <v>2</v>
      </c>
      <c r="H13" s="37">
        <f>F13-D13</f>
        <v>0.14408564814814814</v>
      </c>
      <c r="I13" s="27">
        <v>3</v>
      </c>
      <c r="J13" s="27">
        <v>3</v>
      </c>
      <c r="K13" s="29">
        <f>SUM(Total!D11)</f>
        <v>3</v>
      </c>
      <c r="L13" s="75">
        <v>0.005555555555555556</v>
      </c>
      <c r="M13" s="39" t="s">
        <v>61</v>
      </c>
      <c r="N13" s="40"/>
    </row>
    <row r="14" spans="1:14" s="24" customFormat="1" ht="13.5">
      <c r="A14" s="28" t="s">
        <v>19</v>
      </c>
      <c r="B14" s="27">
        <v>610</v>
      </c>
      <c r="C14" s="28" t="s">
        <v>20</v>
      </c>
      <c r="D14" s="75">
        <v>0.01875</v>
      </c>
      <c r="E14" s="87">
        <v>0.07291666666666667</v>
      </c>
      <c r="F14" s="74"/>
      <c r="G14" s="38"/>
      <c r="H14" s="37"/>
      <c r="I14" s="27"/>
      <c r="J14" s="27">
        <v>10</v>
      </c>
      <c r="K14" s="29">
        <f>SUM(Total!D12)</f>
        <v>10</v>
      </c>
      <c r="L14" s="75">
        <v>0.01875</v>
      </c>
      <c r="M14" s="39"/>
      <c r="N14" s="62"/>
    </row>
    <row r="15" spans="1:14" s="24" customFormat="1" ht="13.5">
      <c r="A15" s="28" t="s">
        <v>33</v>
      </c>
      <c r="B15" s="27">
        <v>2679</v>
      </c>
      <c r="C15" s="28" t="s">
        <v>34</v>
      </c>
      <c r="D15" s="75">
        <v>0.017361111111111112</v>
      </c>
      <c r="E15" s="103">
        <f aca="true" t="shared" si="0" ref="E15:E20">E$14+(D$14-D15)</f>
        <v>0.07430555555555556</v>
      </c>
      <c r="F15" s="74"/>
      <c r="G15" s="38"/>
      <c r="H15" s="37"/>
      <c r="I15" s="27"/>
      <c r="J15" s="27">
        <v>10</v>
      </c>
      <c r="K15" s="29">
        <f>SUM(Total!D13)</f>
        <v>10</v>
      </c>
      <c r="L15" s="75">
        <v>0.017361111111111112</v>
      </c>
      <c r="M15" s="39"/>
      <c r="N15" s="62"/>
    </row>
    <row r="16" spans="1:14" s="24" customFormat="1" ht="13.5">
      <c r="A16" s="28" t="s">
        <v>63</v>
      </c>
      <c r="B16" s="27">
        <v>5314</v>
      </c>
      <c r="C16" s="28" t="s">
        <v>62</v>
      </c>
      <c r="D16" s="93">
        <v>0.003472222222222222</v>
      </c>
      <c r="E16" s="103">
        <f t="shared" si="0"/>
        <v>0.08819444444444445</v>
      </c>
      <c r="F16" s="74"/>
      <c r="G16" s="38"/>
      <c r="H16" s="37"/>
      <c r="I16" s="27"/>
      <c r="J16" s="27">
        <v>10</v>
      </c>
      <c r="K16" s="29">
        <f>SUM(Total!D14)</f>
        <v>10</v>
      </c>
      <c r="L16" s="93">
        <v>0.003472222222222222</v>
      </c>
      <c r="M16" s="39"/>
      <c r="N16" s="62"/>
    </row>
    <row r="17" spans="1:14" s="24" customFormat="1" ht="13.5">
      <c r="A17" s="28" t="s">
        <v>67</v>
      </c>
      <c r="B17" s="27">
        <v>35000</v>
      </c>
      <c r="C17" s="28" t="s">
        <v>68</v>
      </c>
      <c r="D17" s="73">
        <v>0.0062499999999999995</v>
      </c>
      <c r="E17" s="103">
        <f t="shared" si="0"/>
        <v>0.08541666666666667</v>
      </c>
      <c r="F17" s="74"/>
      <c r="G17" s="38"/>
      <c r="H17" s="37"/>
      <c r="I17" s="27"/>
      <c r="J17" s="27">
        <v>10</v>
      </c>
      <c r="K17" s="29">
        <f>SUM(Total!D15)</f>
        <v>10</v>
      </c>
      <c r="L17" s="73">
        <v>0.0062499999999999995</v>
      </c>
      <c r="M17" s="39"/>
      <c r="N17" s="62"/>
    </row>
    <row r="18" spans="1:14" s="24" customFormat="1" ht="13.5">
      <c r="A18" s="97" t="s">
        <v>71</v>
      </c>
      <c r="B18" s="30">
        <v>994</v>
      </c>
      <c r="C18" s="97" t="s">
        <v>74</v>
      </c>
      <c r="D18" s="98">
        <v>0.015972222222222224</v>
      </c>
      <c r="E18" s="103">
        <f t="shared" si="0"/>
        <v>0.07569444444444445</v>
      </c>
      <c r="F18" s="95"/>
      <c r="G18" s="90"/>
      <c r="H18" s="37"/>
      <c r="I18" s="30"/>
      <c r="J18" s="27">
        <v>10</v>
      </c>
      <c r="K18" s="29">
        <f>SUM(Total!D16)</f>
        <v>10</v>
      </c>
      <c r="L18" s="98">
        <v>0.015972222222222224</v>
      </c>
      <c r="M18" s="56"/>
      <c r="N18" s="62"/>
    </row>
    <row r="19" spans="1:14" s="24" customFormat="1" ht="13.5">
      <c r="A19" s="97" t="s">
        <v>80</v>
      </c>
      <c r="B19" s="30">
        <v>3805</v>
      </c>
      <c r="C19" s="97" t="s">
        <v>77</v>
      </c>
      <c r="D19" s="98">
        <v>0.017361111111111112</v>
      </c>
      <c r="E19" s="104">
        <f t="shared" si="0"/>
        <v>0.07430555555555556</v>
      </c>
      <c r="F19" s="37">
        <v>0.15247685185185186</v>
      </c>
      <c r="G19" s="90">
        <v>4</v>
      </c>
      <c r="H19" s="37">
        <f>F19-D19</f>
        <v>0.13511574074074076</v>
      </c>
      <c r="I19" s="30">
        <v>1</v>
      </c>
      <c r="J19" s="27">
        <v>1</v>
      </c>
      <c r="K19" s="29">
        <f>SUM(Total!D17)</f>
        <v>1</v>
      </c>
      <c r="L19" s="98">
        <v>0.015277777777777777</v>
      </c>
      <c r="M19" s="56" t="s">
        <v>75</v>
      </c>
      <c r="N19" s="62"/>
    </row>
    <row r="20" spans="1:14" s="24" customFormat="1" ht="13.5">
      <c r="A20" s="97" t="s">
        <v>81</v>
      </c>
      <c r="B20" s="30" t="s">
        <v>78</v>
      </c>
      <c r="C20" s="97" t="s">
        <v>79</v>
      </c>
      <c r="D20" s="98">
        <v>0.001388888888888889</v>
      </c>
      <c r="E20" s="104">
        <f t="shared" si="0"/>
        <v>0.09027777777777779</v>
      </c>
      <c r="F20" s="95"/>
      <c r="G20" s="90"/>
      <c r="H20" s="37"/>
      <c r="I20" s="30"/>
      <c r="J20" s="30">
        <v>10</v>
      </c>
      <c r="K20" s="29">
        <f>SUM(Total!D18)</f>
        <v>10</v>
      </c>
      <c r="L20" s="98">
        <v>0.001388888888888889</v>
      </c>
      <c r="M20" s="56"/>
      <c r="N20" s="62"/>
    </row>
    <row r="21" spans="1:14" s="24" customFormat="1" ht="13.5">
      <c r="A21" s="33"/>
      <c r="B21" s="34"/>
      <c r="C21" s="33"/>
      <c r="D21" s="64"/>
      <c r="E21" s="43"/>
      <c r="F21" s="44"/>
      <c r="G21" s="34"/>
      <c r="H21" s="44"/>
      <c r="I21" s="33"/>
      <c r="J21" s="34"/>
      <c r="K21" s="34"/>
      <c r="L21" s="43"/>
      <c r="M21" s="45"/>
      <c r="N21" s="46"/>
    </row>
    <row r="22" spans="1:13" ht="15">
      <c r="A22" s="14"/>
      <c r="B22" s="15"/>
      <c r="C22" s="14"/>
      <c r="D22" s="16"/>
      <c r="E22" s="16"/>
      <c r="F22" s="15"/>
      <c r="G22" s="17"/>
      <c r="H22" s="14"/>
      <c r="I22" s="15"/>
      <c r="J22" s="15"/>
      <c r="K22" s="16"/>
      <c r="L22" s="16"/>
      <c r="M22" s="16"/>
    </row>
    <row r="23" spans="1:13" ht="15">
      <c r="A23" s="3" t="s">
        <v>35</v>
      </c>
      <c r="B23" s="2"/>
      <c r="C23" s="2"/>
      <c r="D23" s="4"/>
      <c r="E23" s="4"/>
      <c r="F23" s="4"/>
      <c r="G23" s="6"/>
      <c r="H23" s="2"/>
      <c r="I23" s="4"/>
      <c r="J23" s="4"/>
      <c r="K23" s="4"/>
      <c r="L23" s="13"/>
      <c r="M23" s="4"/>
    </row>
    <row r="24" spans="1:14" s="24" customFormat="1" ht="27">
      <c r="A24" s="22" t="s">
        <v>7</v>
      </c>
      <c r="B24" s="23" t="s">
        <v>8</v>
      </c>
      <c r="C24" s="22" t="s">
        <v>9</v>
      </c>
      <c r="D24" s="65" t="s">
        <v>46</v>
      </c>
      <c r="E24" s="85" t="s">
        <v>56</v>
      </c>
      <c r="F24" s="36" t="s">
        <v>10</v>
      </c>
      <c r="G24" s="23" t="s">
        <v>11</v>
      </c>
      <c r="H24" s="36" t="s">
        <v>12</v>
      </c>
      <c r="I24" s="23" t="s">
        <v>13</v>
      </c>
      <c r="J24" s="23" t="s">
        <v>14</v>
      </c>
      <c r="K24" s="23" t="s">
        <v>15</v>
      </c>
      <c r="L24" s="23" t="s">
        <v>16</v>
      </c>
      <c r="M24" s="35" t="s">
        <v>17</v>
      </c>
      <c r="N24" s="23" t="s">
        <v>18</v>
      </c>
    </row>
    <row r="25" spans="1:14" s="24" customFormat="1" ht="13.5">
      <c r="A25" s="99" t="s">
        <v>49</v>
      </c>
      <c r="B25" s="70" t="s">
        <v>50</v>
      </c>
      <c r="C25" s="69" t="s">
        <v>51</v>
      </c>
      <c r="D25" s="96">
        <v>0</v>
      </c>
      <c r="E25" s="86">
        <f aca="true" t="shared" si="1" ref="E25:E30">E$31+(D$31-D25)</f>
        <v>0.09236111111111112</v>
      </c>
      <c r="F25" s="37"/>
      <c r="G25" s="30"/>
      <c r="H25" s="37"/>
      <c r="I25" s="30"/>
      <c r="J25" s="27">
        <v>10</v>
      </c>
      <c r="K25" s="29">
        <f>SUM(Total!D24)</f>
        <v>10</v>
      </c>
      <c r="L25" s="96">
        <v>0</v>
      </c>
      <c r="M25" s="39"/>
      <c r="N25" s="42"/>
    </row>
    <row r="26" spans="1:14" s="24" customFormat="1" ht="13.5">
      <c r="A26" s="100" t="s">
        <v>58</v>
      </c>
      <c r="B26" s="27">
        <v>1925</v>
      </c>
      <c r="C26" s="28" t="s">
        <v>57</v>
      </c>
      <c r="D26" s="96">
        <v>0</v>
      </c>
      <c r="E26" s="86">
        <f t="shared" si="1"/>
        <v>0.09236111111111112</v>
      </c>
      <c r="F26" s="37">
        <v>0.1535300925925926</v>
      </c>
      <c r="G26" s="27">
        <v>1</v>
      </c>
      <c r="H26" s="37">
        <f>F26-D26</f>
        <v>0.1535300925925926</v>
      </c>
      <c r="I26" s="27">
        <v>3</v>
      </c>
      <c r="J26" s="27">
        <v>3</v>
      </c>
      <c r="K26" s="29">
        <f>SUM(Total!D25)</f>
        <v>3</v>
      </c>
      <c r="L26" s="96">
        <v>0</v>
      </c>
      <c r="M26" s="39"/>
      <c r="N26" s="40"/>
    </row>
    <row r="27" spans="1:14" s="24" customFormat="1" ht="13.5">
      <c r="A27" s="101" t="s">
        <v>41</v>
      </c>
      <c r="B27" s="92" t="s">
        <v>40</v>
      </c>
      <c r="C27" s="91" t="s">
        <v>48</v>
      </c>
      <c r="D27" s="96">
        <v>0.004861111111111111</v>
      </c>
      <c r="E27" s="86">
        <f t="shared" si="1"/>
        <v>0.08750000000000001</v>
      </c>
      <c r="F27" s="37"/>
      <c r="G27" s="27"/>
      <c r="H27" s="37"/>
      <c r="I27" s="27"/>
      <c r="J27" s="27">
        <v>10</v>
      </c>
      <c r="K27" s="29">
        <f>SUM(Total!D26)</f>
        <v>10</v>
      </c>
      <c r="L27" s="96">
        <v>0.004861111111111111</v>
      </c>
      <c r="M27" s="39"/>
      <c r="N27" s="41"/>
    </row>
    <row r="28" spans="1:14" s="24" customFormat="1" ht="13.5">
      <c r="A28" s="99" t="s">
        <v>36</v>
      </c>
      <c r="B28" s="70">
        <v>15</v>
      </c>
      <c r="C28" s="69" t="s">
        <v>37</v>
      </c>
      <c r="D28" s="96">
        <v>0.009027777777777779</v>
      </c>
      <c r="E28" s="86">
        <f t="shared" si="1"/>
        <v>0.08333333333333334</v>
      </c>
      <c r="F28" s="37"/>
      <c r="G28" s="30"/>
      <c r="H28" s="37"/>
      <c r="I28" s="30"/>
      <c r="J28" s="27">
        <v>10</v>
      </c>
      <c r="K28" s="29">
        <f>SUM(Total!D27)</f>
        <v>10</v>
      </c>
      <c r="L28" s="96">
        <v>0.009027777777777779</v>
      </c>
      <c r="M28" s="56"/>
      <c r="N28" s="62"/>
    </row>
    <row r="29" spans="1:14" s="24" customFormat="1" ht="13.5">
      <c r="A29" s="102" t="s">
        <v>21</v>
      </c>
      <c r="B29" s="72">
        <v>2939</v>
      </c>
      <c r="C29" s="71" t="s">
        <v>22</v>
      </c>
      <c r="D29" s="96">
        <v>0.014583333333333332</v>
      </c>
      <c r="E29" s="86">
        <f t="shared" si="1"/>
        <v>0.07777777777777778</v>
      </c>
      <c r="F29" s="37">
        <v>0.15989583333333332</v>
      </c>
      <c r="G29" s="38">
        <v>2</v>
      </c>
      <c r="H29" s="37">
        <f>F29-D29</f>
        <v>0.14531249999999998</v>
      </c>
      <c r="I29" s="27">
        <v>1</v>
      </c>
      <c r="J29" s="27">
        <v>1</v>
      </c>
      <c r="K29" s="29">
        <f>SUM(Total!D28)</f>
        <v>1</v>
      </c>
      <c r="L29" s="96">
        <v>0.013194444444444444</v>
      </c>
      <c r="M29" s="39" t="s">
        <v>64</v>
      </c>
      <c r="N29" s="40"/>
    </row>
    <row r="30" spans="1:14" s="24" customFormat="1" ht="13.5">
      <c r="A30" s="99" t="s">
        <v>53</v>
      </c>
      <c r="B30" s="70">
        <v>4655</v>
      </c>
      <c r="C30" s="69" t="s">
        <v>45</v>
      </c>
      <c r="D30" s="96">
        <v>0.010416666666666666</v>
      </c>
      <c r="E30" s="86">
        <f t="shared" si="1"/>
        <v>0.08194444444444444</v>
      </c>
      <c r="F30" s="74">
        <v>0.16342592592592595</v>
      </c>
      <c r="G30" s="38">
        <v>3</v>
      </c>
      <c r="H30" s="37">
        <f>F30-D30</f>
        <v>0.1530092592592593</v>
      </c>
      <c r="I30" s="27">
        <v>2</v>
      </c>
      <c r="J30" s="27">
        <v>2</v>
      </c>
      <c r="K30" s="29">
        <f>SUM(Total!D29)</f>
        <v>2</v>
      </c>
      <c r="L30" s="96">
        <v>0.009722222222222222</v>
      </c>
      <c r="M30" s="39" t="s">
        <v>61</v>
      </c>
      <c r="N30" s="62"/>
    </row>
    <row r="31" spans="1:14" s="24" customFormat="1" ht="13.5">
      <c r="A31" s="99" t="s">
        <v>55</v>
      </c>
      <c r="B31" s="70">
        <v>6878</v>
      </c>
      <c r="C31" s="69" t="s">
        <v>54</v>
      </c>
      <c r="D31" s="96">
        <v>0.019444444444444445</v>
      </c>
      <c r="E31" s="88">
        <v>0.07291666666666667</v>
      </c>
      <c r="F31" s="74"/>
      <c r="G31" s="38"/>
      <c r="H31" s="37"/>
      <c r="I31" s="27"/>
      <c r="J31" s="27">
        <v>10</v>
      </c>
      <c r="K31" s="29">
        <f>SUM(Total!D30)</f>
        <v>10</v>
      </c>
      <c r="L31" s="96">
        <v>0.019444444444444445</v>
      </c>
      <c r="M31" s="39"/>
      <c r="N31" s="62"/>
    </row>
    <row r="32" spans="1:14" s="24" customFormat="1" ht="13.5">
      <c r="A32" s="71" t="s">
        <v>72</v>
      </c>
      <c r="B32" s="72">
        <v>328</v>
      </c>
      <c r="C32" s="71" t="s">
        <v>73</v>
      </c>
      <c r="D32" s="96">
        <v>0.008333333333333333</v>
      </c>
      <c r="E32" s="86">
        <f>E$31+(D$31-D32)</f>
        <v>0.08402777777777778</v>
      </c>
      <c r="F32" s="95"/>
      <c r="G32" s="90"/>
      <c r="H32" s="37"/>
      <c r="I32" s="30"/>
      <c r="J32" s="27">
        <v>10</v>
      </c>
      <c r="K32" s="29">
        <f>SUM(Total!D31)</f>
        <v>10</v>
      </c>
      <c r="L32" s="96">
        <v>0.008333333333333333</v>
      </c>
      <c r="M32" s="56"/>
      <c r="N32" s="62"/>
    </row>
    <row r="33" spans="1:14" s="24" customFormat="1" ht="13.5">
      <c r="A33" s="71" t="s">
        <v>84</v>
      </c>
      <c r="B33" s="72">
        <v>61</v>
      </c>
      <c r="C33" s="71" t="s">
        <v>85</v>
      </c>
      <c r="D33" s="105">
        <v>0</v>
      </c>
      <c r="E33" s="106">
        <f>E$31+(D$31-D33)</f>
        <v>0.09236111111111112</v>
      </c>
      <c r="F33" s="95">
        <v>0.1717013888888889</v>
      </c>
      <c r="G33" s="90">
        <v>4</v>
      </c>
      <c r="H33" s="37">
        <f>F33-D33</f>
        <v>0.1717013888888889</v>
      </c>
      <c r="I33" s="27">
        <v>4</v>
      </c>
      <c r="J33" s="27">
        <v>4</v>
      </c>
      <c r="K33" s="29">
        <v>10</v>
      </c>
      <c r="L33" s="105">
        <v>0.0006944444444444445</v>
      </c>
      <c r="M33" s="56" t="s">
        <v>65</v>
      </c>
      <c r="N33" s="62"/>
    </row>
    <row r="34" spans="1:14" s="24" customFormat="1" ht="13.5">
      <c r="A34" s="33"/>
      <c r="B34" s="34"/>
      <c r="C34" s="33"/>
      <c r="D34" s="43"/>
      <c r="E34" s="43"/>
      <c r="F34" s="44"/>
      <c r="G34" s="34"/>
      <c r="H34" s="44"/>
      <c r="I34" s="33"/>
      <c r="J34" s="34"/>
      <c r="K34" s="34"/>
      <c r="L34" s="43"/>
      <c r="M34" s="45"/>
      <c r="N34" s="46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1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80" zoomScaleNormal="80" zoomScalePageLayoutView="0" workbookViewId="0" topLeftCell="A9">
      <selection activeCell="B36" sqref="B36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customWidth="1"/>
    <col min="4" max="4" width="14.00390625" style="9" customWidth="1"/>
    <col min="5" max="5" width="15.7109375" style="9" customWidth="1"/>
    <col min="6" max="6" width="12.140625" style="5" customWidth="1"/>
    <col min="7" max="7" width="14.57421875" style="7" customWidth="1"/>
    <col min="8" max="8" width="9.421875" style="0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281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4" customFormat="1" ht="13.5">
      <c r="A2" s="47" t="s">
        <v>0</v>
      </c>
      <c r="B2" s="48" t="s">
        <v>86</v>
      </c>
      <c r="C2" s="47"/>
      <c r="D2" s="49"/>
      <c r="E2" s="49"/>
      <c r="F2" s="51"/>
      <c r="G2" s="50"/>
      <c r="H2" s="47"/>
      <c r="I2" s="51"/>
      <c r="J2" s="51"/>
      <c r="K2" s="51"/>
      <c r="L2" s="52"/>
      <c r="M2" s="51"/>
    </row>
    <row r="3" spans="1:13" s="24" customFormat="1" ht="13.5">
      <c r="A3" s="47" t="s">
        <v>1</v>
      </c>
      <c r="B3" s="53">
        <v>2</v>
      </c>
      <c r="C3" s="47"/>
      <c r="D3" s="49"/>
      <c r="E3" s="49"/>
      <c r="F3" s="51"/>
      <c r="G3" s="50"/>
      <c r="H3" s="47"/>
      <c r="I3" s="51"/>
      <c r="J3" s="51"/>
      <c r="K3" s="51"/>
      <c r="L3" s="52"/>
      <c r="M3" s="51"/>
    </row>
    <row r="4" spans="1:13" s="24" customFormat="1" ht="13.5">
      <c r="A4" s="47" t="s">
        <v>2</v>
      </c>
      <c r="B4" s="54" t="s">
        <v>87</v>
      </c>
      <c r="C4" s="54"/>
      <c r="D4" s="49"/>
      <c r="E4" s="49"/>
      <c r="F4" s="51"/>
      <c r="G4" s="50"/>
      <c r="H4" s="47"/>
      <c r="I4" s="51"/>
      <c r="J4" s="51"/>
      <c r="K4" s="48" t="s">
        <v>3</v>
      </c>
      <c r="L4" s="55" t="s">
        <v>88</v>
      </c>
      <c r="M4" s="51"/>
    </row>
    <row r="5" spans="1:13" s="24" customFormat="1" ht="13.5">
      <c r="A5" s="47" t="s">
        <v>4</v>
      </c>
      <c r="B5" s="53">
        <v>7</v>
      </c>
      <c r="C5" s="47"/>
      <c r="D5" s="49"/>
      <c r="E5" s="84"/>
      <c r="F5" s="51"/>
      <c r="G5" s="50"/>
      <c r="H5" s="47"/>
      <c r="I5" s="51"/>
      <c r="J5" s="51"/>
      <c r="K5" s="48" t="s">
        <v>39</v>
      </c>
      <c r="L5" s="55"/>
      <c r="M5" s="51"/>
    </row>
    <row r="6" spans="1:13" s="24" customFormat="1" ht="13.5">
      <c r="A6" s="47" t="s">
        <v>5</v>
      </c>
      <c r="B6" s="53" t="s">
        <v>82</v>
      </c>
      <c r="C6" s="47"/>
      <c r="D6" s="49"/>
      <c r="E6" s="49"/>
      <c r="F6" s="51"/>
      <c r="G6" s="50"/>
      <c r="H6" s="47"/>
      <c r="I6" s="51"/>
      <c r="J6" s="51"/>
      <c r="K6" s="51"/>
      <c r="L6" s="52"/>
      <c r="M6" s="51"/>
    </row>
    <row r="7" spans="1:13" s="24" customFormat="1" ht="13.5">
      <c r="A7" s="47"/>
      <c r="B7" s="47"/>
      <c r="C7" s="47"/>
      <c r="D7" s="49"/>
      <c r="E7" s="49"/>
      <c r="F7" s="51"/>
      <c r="G7" s="50"/>
      <c r="H7" s="47"/>
      <c r="I7" s="51"/>
      <c r="J7" s="51"/>
      <c r="K7" s="51"/>
      <c r="L7" s="52"/>
      <c r="M7" s="51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24" customFormat="1" ht="27">
      <c r="A9" s="22" t="s">
        <v>7</v>
      </c>
      <c r="B9" s="23" t="s">
        <v>8</v>
      </c>
      <c r="C9" s="22" t="s">
        <v>9</v>
      </c>
      <c r="D9" s="65" t="s">
        <v>46</v>
      </c>
      <c r="E9" s="85" t="s">
        <v>56</v>
      </c>
      <c r="F9" s="36" t="s">
        <v>10</v>
      </c>
      <c r="G9" s="23" t="s">
        <v>11</v>
      </c>
      <c r="H9" s="36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35" t="s">
        <v>17</v>
      </c>
      <c r="N9" s="23" t="s">
        <v>18</v>
      </c>
    </row>
    <row r="10" spans="1:14" s="24" customFormat="1" ht="13.5">
      <c r="A10" s="80" t="s">
        <v>59</v>
      </c>
      <c r="B10" s="81" t="s">
        <v>60</v>
      </c>
      <c r="C10" s="66" t="s">
        <v>69</v>
      </c>
      <c r="D10" s="75">
        <v>0</v>
      </c>
      <c r="E10" s="86">
        <f>E$14+(D$14-D10)</f>
        <v>0.09166666666666667</v>
      </c>
      <c r="F10" s="89">
        <v>0.14890046296296297</v>
      </c>
      <c r="G10" s="90">
        <v>1</v>
      </c>
      <c r="H10" s="37">
        <f>F10-D10</f>
        <v>0.14890046296296297</v>
      </c>
      <c r="I10" s="30">
        <v>4</v>
      </c>
      <c r="J10" s="30">
        <v>4</v>
      </c>
      <c r="K10" s="29">
        <f>SUM(Total!D8:E8)</f>
        <v>8</v>
      </c>
      <c r="L10" s="75">
        <v>0</v>
      </c>
      <c r="M10" s="39"/>
      <c r="N10" s="40"/>
    </row>
    <row r="11" spans="1:14" s="24" customFormat="1" ht="27">
      <c r="A11" s="67" t="s">
        <v>47</v>
      </c>
      <c r="B11" s="68" t="s">
        <v>38</v>
      </c>
      <c r="C11" s="69" t="s">
        <v>22</v>
      </c>
      <c r="D11" s="75">
        <v>0.008333333333333333</v>
      </c>
      <c r="E11" s="86">
        <f>E$14+(D$14-D11)</f>
        <v>0.08333333333333334</v>
      </c>
      <c r="F11" s="74">
        <v>0.14965277777777777</v>
      </c>
      <c r="G11" s="38">
        <v>3</v>
      </c>
      <c r="H11" s="37">
        <f>F11-D11</f>
        <v>0.14131944444444444</v>
      </c>
      <c r="I11" s="27">
        <v>1</v>
      </c>
      <c r="J11" s="27">
        <v>1</v>
      </c>
      <c r="K11" s="29">
        <f>SUM(Total!D9:E9)</f>
        <v>3</v>
      </c>
      <c r="L11" s="75">
        <v>0.0062499999999999995</v>
      </c>
      <c r="M11" s="39" t="s">
        <v>75</v>
      </c>
      <c r="N11" s="40"/>
    </row>
    <row r="12" spans="1:14" s="24" customFormat="1" ht="13.5">
      <c r="A12" s="69" t="s">
        <v>70</v>
      </c>
      <c r="B12" s="70" t="s">
        <v>66</v>
      </c>
      <c r="C12" s="69" t="s">
        <v>52</v>
      </c>
      <c r="D12" s="75">
        <v>0.002777777777777778</v>
      </c>
      <c r="E12" s="86">
        <f>E$14+(D$14-D12)</f>
        <v>0.08888888888888889</v>
      </c>
      <c r="F12" s="37"/>
      <c r="G12" s="38"/>
      <c r="H12" s="37"/>
      <c r="I12" s="27"/>
      <c r="J12" s="27">
        <v>10</v>
      </c>
      <c r="K12" s="29">
        <f>SUM(Total!D10:E10)</f>
        <v>20</v>
      </c>
      <c r="L12" s="75">
        <v>0.002777777777777778</v>
      </c>
      <c r="M12" s="39"/>
      <c r="N12" s="40"/>
    </row>
    <row r="13" spans="1:14" s="24" customFormat="1" ht="13.5">
      <c r="A13" s="28" t="s">
        <v>42</v>
      </c>
      <c r="B13" s="27" t="s">
        <v>43</v>
      </c>
      <c r="C13" s="28" t="s">
        <v>44</v>
      </c>
      <c r="D13" s="75">
        <v>0.006944444444444444</v>
      </c>
      <c r="E13" s="86">
        <f>E$14+(D$14-D13)</f>
        <v>0.08472222222222223</v>
      </c>
      <c r="F13" s="37">
        <v>0.14945601851851853</v>
      </c>
      <c r="G13" s="38">
        <v>2</v>
      </c>
      <c r="H13" s="37">
        <f>F13-D13</f>
        <v>0.14251157407407408</v>
      </c>
      <c r="I13" s="27">
        <v>2</v>
      </c>
      <c r="J13" s="27">
        <v>2</v>
      </c>
      <c r="K13" s="29">
        <f>SUM(Total!D11:E11)</f>
        <v>5</v>
      </c>
      <c r="L13" s="75">
        <v>0.005555555555555556</v>
      </c>
      <c r="M13" s="39" t="s">
        <v>64</v>
      </c>
      <c r="N13" s="40"/>
    </row>
    <row r="14" spans="1:14" s="24" customFormat="1" ht="13.5">
      <c r="A14" s="28" t="s">
        <v>19</v>
      </c>
      <c r="B14" s="27">
        <v>610</v>
      </c>
      <c r="C14" s="28" t="s">
        <v>20</v>
      </c>
      <c r="D14" s="75">
        <v>0.01875</v>
      </c>
      <c r="E14" s="87">
        <v>0.07291666666666667</v>
      </c>
      <c r="F14" s="74"/>
      <c r="G14" s="38"/>
      <c r="H14" s="37"/>
      <c r="I14" s="27"/>
      <c r="J14" s="27">
        <v>10</v>
      </c>
      <c r="K14" s="29">
        <f>SUM(Total!D12:E12)</f>
        <v>20</v>
      </c>
      <c r="L14" s="75">
        <v>0.01875</v>
      </c>
      <c r="M14" s="39"/>
      <c r="N14" s="62"/>
    </row>
    <row r="15" spans="1:14" s="24" customFormat="1" ht="13.5">
      <c r="A15" s="28" t="s">
        <v>33</v>
      </c>
      <c r="B15" s="27">
        <v>2679</v>
      </c>
      <c r="C15" s="28" t="s">
        <v>34</v>
      </c>
      <c r="D15" s="75">
        <v>0.017361111111111112</v>
      </c>
      <c r="E15" s="103">
        <f aca="true" t="shared" si="0" ref="E15:E20">E$14+(D$14-D15)</f>
        <v>0.07430555555555556</v>
      </c>
      <c r="F15" s="74"/>
      <c r="G15" s="38"/>
      <c r="H15" s="37"/>
      <c r="I15" s="27"/>
      <c r="J15" s="27">
        <v>10</v>
      </c>
      <c r="K15" s="29">
        <f>SUM(Total!D13:E13)</f>
        <v>20</v>
      </c>
      <c r="L15" s="75">
        <v>0.017361111111111112</v>
      </c>
      <c r="M15" s="39"/>
      <c r="N15" s="62"/>
    </row>
    <row r="16" spans="1:14" s="24" customFormat="1" ht="13.5">
      <c r="A16" s="28" t="s">
        <v>63</v>
      </c>
      <c r="B16" s="27">
        <v>5314</v>
      </c>
      <c r="C16" s="28" t="s">
        <v>62</v>
      </c>
      <c r="D16" s="93">
        <v>0.003472222222222222</v>
      </c>
      <c r="E16" s="103">
        <f t="shared" si="0"/>
        <v>0.08819444444444445</v>
      </c>
      <c r="F16" s="74"/>
      <c r="G16" s="38"/>
      <c r="H16" s="37"/>
      <c r="I16" s="27"/>
      <c r="J16" s="27">
        <v>10</v>
      </c>
      <c r="K16" s="29">
        <f>SUM(Total!D14:E14)</f>
        <v>20</v>
      </c>
      <c r="L16" s="93">
        <v>0.003472222222222222</v>
      </c>
      <c r="M16" s="39"/>
      <c r="N16" s="62"/>
    </row>
    <row r="17" spans="1:14" s="24" customFormat="1" ht="13.5">
      <c r="A17" s="28" t="s">
        <v>67</v>
      </c>
      <c r="B17" s="27">
        <v>35000</v>
      </c>
      <c r="C17" s="28" t="s">
        <v>68</v>
      </c>
      <c r="D17" s="73">
        <v>0.0062499999999999995</v>
      </c>
      <c r="E17" s="103">
        <f t="shared" si="0"/>
        <v>0.08541666666666667</v>
      </c>
      <c r="F17" s="74"/>
      <c r="G17" s="38"/>
      <c r="H17" s="37"/>
      <c r="I17" s="27"/>
      <c r="J17" s="27">
        <v>10</v>
      </c>
      <c r="K17" s="29">
        <f>SUM(Total!D15:E15)</f>
        <v>20</v>
      </c>
      <c r="L17" s="73">
        <v>0.0062499999999999995</v>
      </c>
      <c r="M17" s="39"/>
      <c r="N17" s="62"/>
    </row>
    <row r="18" spans="1:14" s="24" customFormat="1" ht="13.5">
      <c r="A18" s="97" t="s">
        <v>71</v>
      </c>
      <c r="B18" s="30">
        <v>994</v>
      </c>
      <c r="C18" s="97" t="s">
        <v>74</v>
      </c>
      <c r="D18" s="98">
        <v>0.015972222222222224</v>
      </c>
      <c r="E18" s="103">
        <f t="shared" si="0"/>
        <v>0.07569444444444445</v>
      </c>
      <c r="F18" s="95"/>
      <c r="G18" s="90"/>
      <c r="H18" s="37"/>
      <c r="I18" s="30"/>
      <c r="J18" s="27">
        <v>10</v>
      </c>
      <c r="K18" s="29">
        <f>SUM(Total!D16:E16)</f>
        <v>20</v>
      </c>
      <c r="L18" s="98">
        <v>0.015972222222222224</v>
      </c>
      <c r="M18" s="56"/>
      <c r="N18" s="62"/>
    </row>
    <row r="19" spans="1:14" s="24" customFormat="1" ht="13.5">
      <c r="A19" s="97" t="s">
        <v>80</v>
      </c>
      <c r="B19" s="30">
        <v>3805</v>
      </c>
      <c r="C19" s="97" t="s">
        <v>77</v>
      </c>
      <c r="D19" s="98">
        <v>0.015972222222222224</v>
      </c>
      <c r="E19" s="104">
        <f t="shared" si="0"/>
        <v>0.07569444444444445</v>
      </c>
      <c r="F19" s="37">
        <v>0.15940972222222222</v>
      </c>
      <c r="G19" s="90">
        <v>4</v>
      </c>
      <c r="H19" s="37">
        <f>F19-D19</f>
        <v>0.1434375</v>
      </c>
      <c r="I19" s="30">
        <v>3</v>
      </c>
      <c r="J19" s="27">
        <v>3</v>
      </c>
      <c r="K19" s="29">
        <f>SUM(Total!D17:E17)</f>
        <v>4</v>
      </c>
      <c r="L19" s="98">
        <v>0.015277777777777777</v>
      </c>
      <c r="M19" s="56" t="s">
        <v>61</v>
      </c>
      <c r="N19" s="62"/>
    </row>
    <row r="20" spans="1:14" s="24" customFormat="1" ht="13.5">
      <c r="A20" s="97" t="s">
        <v>81</v>
      </c>
      <c r="B20" s="30" t="s">
        <v>78</v>
      </c>
      <c r="C20" s="97" t="s">
        <v>79</v>
      </c>
      <c r="D20" s="98">
        <v>0.001388888888888889</v>
      </c>
      <c r="E20" s="104">
        <f t="shared" si="0"/>
        <v>0.09027777777777779</v>
      </c>
      <c r="F20" s="95"/>
      <c r="G20" s="90"/>
      <c r="H20" s="37"/>
      <c r="I20" s="30"/>
      <c r="J20" s="27">
        <v>10</v>
      </c>
      <c r="K20" s="29">
        <f>SUM(Total!D18:E18)</f>
        <v>20</v>
      </c>
      <c r="L20" s="98">
        <v>0.001388888888888889</v>
      </c>
      <c r="M20" s="56"/>
      <c r="N20" s="62"/>
    </row>
    <row r="21" spans="1:14" s="24" customFormat="1" ht="13.5">
      <c r="A21" s="33"/>
      <c r="B21" s="34"/>
      <c r="C21" s="33"/>
      <c r="D21" s="64"/>
      <c r="E21" s="43"/>
      <c r="F21" s="44"/>
      <c r="G21" s="34"/>
      <c r="H21" s="44"/>
      <c r="I21" s="33"/>
      <c r="J21" s="34"/>
      <c r="K21" s="34"/>
      <c r="L21" s="43"/>
      <c r="M21" s="45"/>
      <c r="N21" s="46"/>
    </row>
    <row r="22" spans="1:13" ht="15">
      <c r="A22" s="14"/>
      <c r="B22" s="15"/>
      <c r="C22" s="14"/>
      <c r="D22" s="16"/>
      <c r="E22" s="16"/>
      <c r="F22" s="15"/>
      <c r="G22" s="17"/>
      <c r="H22" s="14"/>
      <c r="I22" s="15"/>
      <c r="J22" s="15"/>
      <c r="K22" s="16"/>
      <c r="L22" s="16"/>
      <c r="M22" s="16"/>
    </row>
    <row r="23" spans="1:13" ht="15">
      <c r="A23" s="3" t="s">
        <v>35</v>
      </c>
      <c r="B23" s="2"/>
      <c r="C23" s="2"/>
      <c r="D23" s="4"/>
      <c r="E23" s="4"/>
      <c r="F23" s="4"/>
      <c r="G23" s="6"/>
      <c r="H23" s="2"/>
      <c r="I23" s="4"/>
      <c r="J23" s="4"/>
      <c r="K23" s="4"/>
      <c r="L23" s="13"/>
      <c r="M23" s="4"/>
    </row>
    <row r="24" spans="1:14" s="24" customFormat="1" ht="27">
      <c r="A24" s="22" t="s">
        <v>7</v>
      </c>
      <c r="B24" s="23" t="s">
        <v>8</v>
      </c>
      <c r="C24" s="22" t="s">
        <v>9</v>
      </c>
      <c r="D24" s="65" t="s">
        <v>46</v>
      </c>
      <c r="E24" s="85" t="s">
        <v>56</v>
      </c>
      <c r="F24" s="36" t="s">
        <v>10</v>
      </c>
      <c r="G24" s="23" t="s">
        <v>11</v>
      </c>
      <c r="H24" s="36" t="s">
        <v>12</v>
      </c>
      <c r="I24" s="23" t="s">
        <v>13</v>
      </c>
      <c r="J24" s="23" t="s">
        <v>14</v>
      </c>
      <c r="K24" s="23" t="s">
        <v>15</v>
      </c>
      <c r="L24" s="23" t="s">
        <v>16</v>
      </c>
      <c r="M24" s="35" t="s">
        <v>17</v>
      </c>
      <c r="N24" s="23" t="s">
        <v>18</v>
      </c>
    </row>
    <row r="25" spans="1:14" s="24" customFormat="1" ht="13.5">
      <c r="A25" s="99" t="s">
        <v>49</v>
      </c>
      <c r="B25" s="70" t="s">
        <v>50</v>
      </c>
      <c r="C25" s="69" t="s">
        <v>51</v>
      </c>
      <c r="D25" s="96">
        <v>0</v>
      </c>
      <c r="E25" s="86">
        <f aca="true" t="shared" si="1" ref="E25:E30">E$31+(D$31-D25)</f>
        <v>0.09236111111111112</v>
      </c>
      <c r="F25" s="37"/>
      <c r="G25" s="30"/>
      <c r="H25" s="37"/>
      <c r="I25" s="30"/>
      <c r="J25" s="27">
        <v>10</v>
      </c>
      <c r="K25" s="29">
        <f>SUM(Total!D24:E24)</f>
        <v>20</v>
      </c>
      <c r="L25" s="96">
        <v>0</v>
      </c>
      <c r="M25" s="39"/>
      <c r="N25" s="42"/>
    </row>
    <row r="26" spans="1:14" s="24" customFormat="1" ht="13.5">
      <c r="A26" s="100" t="s">
        <v>58</v>
      </c>
      <c r="B26" s="27">
        <v>1925</v>
      </c>
      <c r="C26" s="28" t="s">
        <v>57</v>
      </c>
      <c r="D26" s="96">
        <v>0</v>
      </c>
      <c r="E26" s="86">
        <f t="shared" si="1"/>
        <v>0.09236111111111112</v>
      </c>
      <c r="F26" s="37">
        <v>0.1544560185185185</v>
      </c>
      <c r="G26" s="27">
        <v>1</v>
      </c>
      <c r="H26" s="37">
        <f>F26-D26</f>
        <v>0.1544560185185185</v>
      </c>
      <c r="I26" s="27">
        <v>3</v>
      </c>
      <c r="J26" s="27">
        <v>3</v>
      </c>
      <c r="K26" s="29">
        <f>SUM(Total!D25:E25)</f>
        <v>6</v>
      </c>
      <c r="L26" s="96">
        <v>0</v>
      </c>
      <c r="M26" s="39"/>
      <c r="N26" s="40"/>
    </row>
    <row r="27" spans="1:14" s="24" customFormat="1" ht="13.5">
      <c r="A27" s="101" t="s">
        <v>41</v>
      </c>
      <c r="B27" s="92" t="s">
        <v>40</v>
      </c>
      <c r="C27" s="91" t="s">
        <v>48</v>
      </c>
      <c r="D27" s="96">
        <v>0.004861111111111111</v>
      </c>
      <c r="E27" s="86">
        <f t="shared" si="1"/>
        <v>0.08750000000000001</v>
      </c>
      <c r="F27" s="37"/>
      <c r="G27" s="27"/>
      <c r="H27" s="37"/>
      <c r="I27" s="27"/>
      <c r="J27" s="27">
        <v>10</v>
      </c>
      <c r="K27" s="29">
        <f>SUM(Total!D26:E26)</f>
        <v>20</v>
      </c>
      <c r="L27" s="96">
        <v>0.004861111111111111</v>
      </c>
      <c r="M27" s="39"/>
      <c r="N27" s="41"/>
    </row>
    <row r="28" spans="1:14" s="24" customFormat="1" ht="13.5">
      <c r="A28" s="99" t="s">
        <v>36</v>
      </c>
      <c r="B28" s="70">
        <v>15</v>
      </c>
      <c r="C28" s="69" t="s">
        <v>37</v>
      </c>
      <c r="D28" s="96">
        <v>0.009027777777777779</v>
      </c>
      <c r="E28" s="86">
        <f t="shared" si="1"/>
        <v>0.08333333333333334</v>
      </c>
      <c r="F28" s="37"/>
      <c r="G28" s="30"/>
      <c r="H28" s="37"/>
      <c r="I28" s="30"/>
      <c r="J28" s="27">
        <v>10</v>
      </c>
      <c r="K28" s="29">
        <f>SUM(Total!D27:E27)</f>
        <v>20</v>
      </c>
      <c r="L28" s="96">
        <v>0.009027777777777779</v>
      </c>
      <c r="M28" s="56"/>
      <c r="N28" s="62"/>
    </row>
    <row r="29" spans="1:14" s="24" customFormat="1" ht="13.5">
      <c r="A29" s="102" t="s">
        <v>21</v>
      </c>
      <c r="B29" s="72">
        <v>2939</v>
      </c>
      <c r="C29" s="71" t="s">
        <v>22</v>
      </c>
      <c r="D29" s="96">
        <v>0.013194444444444444</v>
      </c>
      <c r="E29" s="86">
        <f t="shared" si="1"/>
        <v>0.07916666666666668</v>
      </c>
      <c r="F29" s="37">
        <v>0.15833333333333333</v>
      </c>
      <c r="G29" s="38">
        <v>2</v>
      </c>
      <c r="H29" s="37">
        <f>F29-D29</f>
        <v>0.14513888888888887</v>
      </c>
      <c r="I29" s="27">
        <v>1</v>
      </c>
      <c r="J29" s="27">
        <v>1</v>
      </c>
      <c r="K29" s="29">
        <f>SUM(Total!D28:E28)</f>
        <v>2</v>
      </c>
      <c r="L29" s="96">
        <v>0.011805555555555555</v>
      </c>
      <c r="M29" s="39" t="s">
        <v>64</v>
      </c>
      <c r="N29" s="40"/>
    </row>
    <row r="30" spans="1:14" s="24" customFormat="1" ht="13.5">
      <c r="A30" s="99" t="s">
        <v>53</v>
      </c>
      <c r="B30" s="70">
        <v>4655</v>
      </c>
      <c r="C30" s="69" t="s">
        <v>45</v>
      </c>
      <c r="D30" s="96">
        <v>0.009027777777777779</v>
      </c>
      <c r="E30" s="86">
        <f t="shared" si="1"/>
        <v>0.08333333333333334</v>
      </c>
      <c r="F30" s="74">
        <v>0.16128472222222223</v>
      </c>
      <c r="G30" s="38">
        <v>3</v>
      </c>
      <c r="H30" s="37">
        <f>F30-D30</f>
        <v>0.15225694444444446</v>
      </c>
      <c r="I30" s="27">
        <v>2</v>
      </c>
      <c r="J30" s="27">
        <v>2</v>
      </c>
      <c r="K30" s="29">
        <f>SUM(Total!D29:E29)</f>
        <v>4</v>
      </c>
      <c r="L30" s="96">
        <v>0.008333333333333333</v>
      </c>
      <c r="M30" s="39" t="s">
        <v>61</v>
      </c>
      <c r="N30" s="62"/>
    </row>
    <row r="31" spans="1:14" s="24" customFormat="1" ht="13.5">
      <c r="A31" s="99" t="s">
        <v>55</v>
      </c>
      <c r="B31" s="70">
        <v>6878</v>
      </c>
      <c r="C31" s="69" t="s">
        <v>54</v>
      </c>
      <c r="D31" s="96">
        <v>0.019444444444444445</v>
      </c>
      <c r="E31" s="88">
        <v>0.07291666666666667</v>
      </c>
      <c r="F31" s="74"/>
      <c r="G31" s="38"/>
      <c r="H31" s="37"/>
      <c r="I31" s="27"/>
      <c r="J31" s="27">
        <v>10</v>
      </c>
      <c r="K31" s="29">
        <f>SUM(Total!D30:E30)</f>
        <v>20</v>
      </c>
      <c r="L31" s="96">
        <v>0.019444444444444445</v>
      </c>
      <c r="M31" s="39"/>
      <c r="N31" s="62"/>
    </row>
    <row r="32" spans="1:14" s="24" customFormat="1" ht="13.5">
      <c r="A32" s="71" t="s">
        <v>72</v>
      </c>
      <c r="B32" s="72">
        <v>328</v>
      </c>
      <c r="C32" s="71" t="s">
        <v>73</v>
      </c>
      <c r="D32" s="96">
        <v>0.008333333333333333</v>
      </c>
      <c r="E32" s="86">
        <f>E$31+(D$31-D32)</f>
        <v>0.08402777777777778</v>
      </c>
      <c r="F32" s="95"/>
      <c r="G32" s="90"/>
      <c r="H32" s="37"/>
      <c r="I32" s="30"/>
      <c r="J32" s="27">
        <v>10</v>
      </c>
      <c r="K32" s="29">
        <f>SUM(Total!D31:E31)</f>
        <v>20</v>
      </c>
      <c r="L32" s="96">
        <v>0.008333333333333333</v>
      </c>
      <c r="M32" s="56"/>
      <c r="N32" s="62"/>
    </row>
    <row r="33" spans="1:14" s="24" customFormat="1" ht="13.5">
      <c r="A33" s="71" t="s">
        <v>84</v>
      </c>
      <c r="B33" s="72">
        <v>61</v>
      </c>
      <c r="C33" s="71" t="s">
        <v>85</v>
      </c>
      <c r="D33" s="105">
        <v>0.0006944444444444445</v>
      </c>
      <c r="E33" s="106">
        <f>E$31+(D$31-D33)</f>
        <v>0.09166666666666667</v>
      </c>
      <c r="F33" s="95"/>
      <c r="G33" s="90"/>
      <c r="H33" s="37"/>
      <c r="I33" s="27"/>
      <c r="J33" s="27">
        <v>10</v>
      </c>
      <c r="K33" s="29">
        <f>SUM(Total!D32:E32)</f>
        <v>14</v>
      </c>
      <c r="L33" s="105">
        <v>0.0006944444444444445</v>
      </c>
      <c r="M33" s="56"/>
      <c r="N33" s="62"/>
    </row>
    <row r="34" spans="1:14" s="24" customFormat="1" ht="13.5">
      <c r="A34" s="33"/>
      <c r="B34" s="34"/>
      <c r="C34" s="33"/>
      <c r="D34" s="43"/>
      <c r="E34" s="43"/>
      <c r="F34" s="44"/>
      <c r="G34" s="34"/>
      <c r="H34" s="44"/>
      <c r="I34" s="33"/>
      <c r="J34" s="34"/>
      <c r="K34" s="34"/>
      <c r="L34" s="43"/>
      <c r="M34" s="45"/>
      <c r="N34" s="46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1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80" zoomScaleNormal="80" zoomScalePageLayoutView="0" workbookViewId="0" topLeftCell="A1">
      <selection activeCell="Q19" sqref="Q19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customWidth="1"/>
    <col min="4" max="4" width="14.00390625" style="9" customWidth="1"/>
    <col min="5" max="5" width="15.7109375" style="9" customWidth="1"/>
    <col min="6" max="6" width="12.140625" style="5" customWidth="1"/>
    <col min="7" max="7" width="14.57421875" style="7" customWidth="1"/>
    <col min="8" max="8" width="9.421875" style="0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281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4" customFormat="1" ht="13.5">
      <c r="A2" s="47" t="s">
        <v>0</v>
      </c>
      <c r="B2" s="48" t="s">
        <v>86</v>
      </c>
      <c r="C2" s="47"/>
      <c r="D2" s="49"/>
      <c r="E2" s="49"/>
      <c r="F2" s="51"/>
      <c r="G2" s="50"/>
      <c r="H2" s="47"/>
      <c r="I2" s="51"/>
      <c r="J2" s="51"/>
      <c r="K2" s="51"/>
      <c r="L2" s="52"/>
      <c r="M2" s="51"/>
    </row>
    <row r="3" spans="1:13" s="24" customFormat="1" ht="13.5">
      <c r="A3" s="47" t="s">
        <v>1</v>
      </c>
      <c r="B3" s="53">
        <v>3</v>
      </c>
      <c r="C3" s="47"/>
      <c r="D3" s="49"/>
      <c r="E3" s="49"/>
      <c r="F3" s="51"/>
      <c r="G3" s="50"/>
      <c r="H3" s="47"/>
      <c r="I3" s="51"/>
      <c r="J3" s="51"/>
      <c r="K3" s="51"/>
      <c r="L3" s="52"/>
      <c r="M3" s="51"/>
    </row>
    <row r="4" spans="1:13" s="24" customFormat="1" ht="13.5">
      <c r="A4" s="47" t="s">
        <v>2</v>
      </c>
      <c r="B4" s="54" t="s">
        <v>89</v>
      </c>
      <c r="C4" s="54"/>
      <c r="D4" s="49"/>
      <c r="E4" s="49"/>
      <c r="F4" s="51"/>
      <c r="G4" s="50"/>
      <c r="H4" s="47"/>
      <c r="I4" s="51"/>
      <c r="J4" s="51"/>
      <c r="K4" s="48" t="s">
        <v>3</v>
      </c>
      <c r="L4" s="55" t="s">
        <v>76</v>
      </c>
      <c r="M4" s="51"/>
    </row>
    <row r="5" spans="1:13" s="24" customFormat="1" ht="13.5">
      <c r="A5" s="47" t="s">
        <v>4</v>
      </c>
      <c r="B5" s="53">
        <v>1</v>
      </c>
      <c r="C5" s="47"/>
      <c r="D5" s="49"/>
      <c r="E5" s="84"/>
      <c r="F5" s="51"/>
      <c r="G5" s="50"/>
      <c r="H5" s="47"/>
      <c r="I5" s="51"/>
      <c r="J5" s="51"/>
      <c r="K5" s="48" t="s">
        <v>39</v>
      </c>
      <c r="L5" s="55"/>
      <c r="M5" s="51"/>
    </row>
    <row r="6" spans="1:13" s="24" customFormat="1" ht="13.5">
      <c r="A6" s="47" t="s">
        <v>5</v>
      </c>
      <c r="B6" s="53" t="s">
        <v>90</v>
      </c>
      <c r="C6" s="47"/>
      <c r="D6" s="49"/>
      <c r="E6" s="49"/>
      <c r="F6" s="51"/>
      <c r="G6" s="50"/>
      <c r="H6" s="47"/>
      <c r="I6" s="51"/>
      <c r="J6" s="51"/>
      <c r="K6" s="51"/>
      <c r="L6" s="52"/>
      <c r="M6" s="51"/>
    </row>
    <row r="7" spans="1:13" s="24" customFormat="1" ht="13.5">
      <c r="A7" s="47"/>
      <c r="B7" s="47"/>
      <c r="C7" s="47"/>
      <c r="D7" s="49"/>
      <c r="E7" s="49"/>
      <c r="F7" s="51"/>
      <c r="G7" s="50"/>
      <c r="H7" s="47"/>
      <c r="I7" s="51"/>
      <c r="J7" s="51"/>
      <c r="K7" s="51"/>
      <c r="L7" s="52"/>
      <c r="M7" s="51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24" customFormat="1" ht="27">
      <c r="A9" s="22" t="s">
        <v>7</v>
      </c>
      <c r="B9" s="23" t="s">
        <v>8</v>
      </c>
      <c r="C9" s="22" t="s">
        <v>9</v>
      </c>
      <c r="D9" s="65" t="s">
        <v>46</v>
      </c>
      <c r="E9" s="85" t="s">
        <v>56</v>
      </c>
      <c r="F9" s="36" t="s">
        <v>10</v>
      </c>
      <c r="G9" s="23" t="s">
        <v>11</v>
      </c>
      <c r="H9" s="36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35" t="s">
        <v>17</v>
      </c>
      <c r="N9" s="23" t="s">
        <v>18</v>
      </c>
    </row>
    <row r="10" spans="1:14" s="24" customFormat="1" ht="13.5">
      <c r="A10" s="80" t="s">
        <v>59</v>
      </c>
      <c r="B10" s="81" t="s">
        <v>60</v>
      </c>
      <c r="C10" s="66" t="s">
        <v>69</v>
      </c>
      <c r="D10" s="75">
        <v>0</v>
      </c>
      <c r="E10" s="86">
        <f>E$14+(D$14-D10)</f>
        <v>0.09166666666666667</v>
      </c>
      <c r="F10" s="89">
        <v>0.18422453703703703</v>
      </c>
      <c r="G10" s="90">
        <v>1</v>
      </c>
      <c r="H10" s="37">
        <f>F10-D10</f>
        <v>0.18422453703703703</v>
      </c>
      <c r="I10" s="30">
        <v>1</v>
      </c>
      <c r="J10" s="30">
        <v>1</v>
      </c>
      <c r="K10" s="29">
        <f>SUM(Total!D8:F8)</f>
        <v>9</v>
      </c>
      <c r="L10" s="75">
        <v>0</v>
      </c>
      <c r="M10" s="39"/>
      <c r="N10" s="40"/>
    </row>
    <row r="11" spans="1:14" s="24" customFormat="1" ht="27">
      <c r="A11" s="67" t="s">
        <v>47</v>
      </c>
      <c r="B11" s="68" t="s">
        <v>38</v>
      </c>
      <c r="C11" s="69" t="s">
        <v>22</v>
      </c>
      <c r="D11" s="75">
        <v>0.0062499999999999995</v>
      </c>
      <c r="E11" s="86">
        <f>E$14+(D$14-D11)</f>
        <v>0.08541666666666667</v>
      </c>
      <c r="F11" s="74">
        <v>0.19280092592592593</v>
      </c>
      <c r="G11" s="38">
        <v>3</v>
      </c>
      <c r="H11" s="37">
        <f>F11-D11</f>
        <v>0.18655092592592593</v>
      </c>
      <c r="I11" s="27">
        <v>3</v>
      </c>
      <c r="J11" s="27">
        <v>3</v>
      </c>
      <c r="K11" s="29">
        <f>SUM(Total!D9:F9)</f>
        <v>6</v>
      </c>
      <c r="L11" s="75">
        <v>0.007638888888888889</v>
      </c>
      <c r="M11" s="39" t="s">
        <v>91</v>
      </c>
      <c r="N11" s="40"/>
    </row>
    <row r="12" spans="1:14" s="24" customFormat="1" ht="13.5">
      <c r="A12" s="69" t="s">
        <v>70</v>
      </c>
      <c r="B12" s="70" t="s">
        <v>66</v>
      </c>
      <c r="C12" s="69" t="s">
        <v>52</v>
      </c>
      <c r="D12" s="75">
        <v>0.002777777777777778</v>
      </c>
      <c r="E12" s="86">
        <f>E$14+(D$14-D12)</f>
        <v>0.08888888888888889</v>
      </c>
      <c r="F12" s="37"/>
      <c r="G12" s="38"/>
      <c r="H12" s="37"/>
      <c r="I12" s="27"/>
      <c r="J12" s="27">
        <v>10</v>
      </c>
      <c r="K12" s="29">
        <f>SUM(Total!D10:F10)</f>
        <v>30</v>
      </c>
      <c r="L12" s="75">
        <v>0.002777777777777778</v>
      </c>
      <c r="M12" s="39"/>
      <c r="N12" s="40"/>
    </row>
    <row r="13" spans="1:14" s="24" customFormat="1" ht="13.5">
      <c r="A13" s="28" t="s">
        <v>42</v>
      </c>
      <c r="B13" s="27" t="s">
        <v>43</v>
      </c>
      <c r="C13" s="28" t="s">
        <v>44</v>
      </c>
      <c r="D13" s="75">
        <v>0.005555555555555556</v>
      </c>
      <c r="E13" s="86">
        <f>E$14+(D$14-D13)</f>
        <v>0.08611111111111111</v>
      </c>
      <c r="F13" s="37">
        <v>0.19241898148148148</v>
      </c>
      <c r="G13" s="38">
        <v>2</v>
      </c>
      <c r="H13" s="37">
        <f>F13-D13</f>
        <v>0.18686342592592592</v>
      </c>
      <c r="I13" s="27">
        <v>4</v>
      </c>
      <c r="J13" s="27">
        <v>4</v>
      </c>
      <c r="K13" s="29">
        <f>SUM(Total!D11:F11)</f>
        <v>9</v>
      </c>
      <c r="L13" s="75">
        <v>0.007638888888888889</v>
      </c>
      <c r="M13" s="39" t="s">
        <v>92</v>
      </c>
      <c r="N13" s="40"/>
    </row>
    <row r="14" spans="1:14" s="24" customFormat="1" ht="13.5">
      <c r="A14" s="28" t="s">
        <v>19</v>
      </c>
      <c r="B14" s="27">
        <v>610</v>
      </c>
      <c r="C14" s="28" t="s">
        <v>20</v>
      </c>
      <c r="D14" s="75">
        <v>0.01875</v>
      </c>
      <c r="E14" s="87">
        <v>0.07291666666666667</v>
      </c>
      <c r="F14" s="74"/>
      <c r="G14" s="38"/>
      <c r="H14" s="37"/>
      <c r="I14" s="27"/>
      <c r="J14" s="27">
        <v>10</v>
      </c>
      <c r="K14" s="29">
        <f>SUM(Total!D12:F12)</f>
        <v>30</v>
      </c>
      <c r="L14" s="75">
        <v>0.01875</v>
      </c>
      <c r="M14" s="39"/>
      <c r="N14" s="62"/>
    </row>
    <row r="15" spans="1:14" s="24" customFormat="1" ht="13.5">
      <c r="A15" s="28" t="s">
        <v>33</v>
      </c>
      <c r="B15" s="27">
        <v>2679</v>
      </c>
      <c r="C15" s="28" t="s">
        <v>34</v>
      </c>
      <c r="D15" s="75">
        <v>0.017361111111111112</v>
      </c>
      <c r="E15" s="103">
        <f aca="true" t="shared" si="0" ref="E15:E20">E$14+(D$14-D15)</f>
        <v>0.07430555555555556</v>
      </c>
      <c r="F15" s="74"/>
      <c r="G15" s="38"/>
      <c r="H15" s="37"/>
      <c r="I15" s="27"/>
      <c r="J15" s="27">
        <v>10</v>
      </c>
      <c r="K15" s="29">
        <f>SUM(Total!D13:F13)</f>
        <v>30</v>
      </c>
      <c r="L15" s="75">
        <v>0.017361111111111112</v>
      </c>
      <c r="M15" s="39"/>
      <c r="N15" s="62"/>
    </row>
    <row r="16" spans="1:14" s="24" customFormat="1" ht="13.5">
      <c r="A16" s="28" t="s">
        <v>63</v>
      </c>
      <c r="B16" s="27">
        <v>5314</v>
      </c>
      <c r="C16" s="28" t="s">
        <v>62</v>
      </c>
      <c r="D16" s="93">
        <v>0.003472222222222222</v>
      </c>
      <c r="E16" s="103">
        <f t="shared" si="0"/>
        <v>0.08819444444444445</v>
      </c>
      <c r="F16" s="74"/>
      <c r="G16" s="38"/>
      <c r="H16" s="37"/>
      <c r="I16" s="27"/>
      <c r="J16" s="27">
        <v>10</v>
      </c>
      <c r="K16" s="29">
        <f>SUM(Total!D14:F14)</f>
        <v>30</v>
      </c>
      <c r="L16" s="93">
        <v>0.003472222222222222</v>
      </c>
      <c r="M16" s="39"/>
      <c r="N16" s="62"/>
    </row>
    <row r="17" spans="1:14" s="24" customFormat="1" ht="13.5">
      <c r="A17" s="28" t="s">
        <v>67</v>
      </c>
      <c r="B17" s="27">
        <v>35000</v>
      </c>
      <c r="C17" s="28" t="s">
        <v>68</v>
      </c>
      <c r="D17" s="73">
        <v>0.0062499999999999995</v>
      </c>
      <c r="E17" s="103">
        <f t="shared" si="0"/>
        <v>0.08541666666666667</v>
      </c>
      <c r="F17" s="74"/>
      <c r="G17" s="38"/>
      <c r="H17" s="37"/>
      <c r="I17" s="27"/>
      <c r="J17" s="27">
        <v>10</v>
      </c>
      <c r="K17" s="29">
        <f>SUM(Total!D15:F15)</f>
        <v>30</v>
      </c>
      <c r="L17" s="73">
        <v>0.0062499999999999995</v>
      </c>
      <c r="M17" s="39"/>
      <c r="N17" s="62"/>
    </row>
    <row r="18" spans="1:14" s="24" customFormat="1" ht="13.5">
      <c r="A18" s="97" t="s">
        <v>71</v>
      </c>
      <c r="B18" s="30">
        <v>994</v>
      </c>
      <c r="C18" s="97" t="s">
        <v>74</v>
      </c>
      <c r="D18" s="98">
        <v>0.015972222222222224</v>
      </c>
      <c r="E18" s="103">
        <f t="shared" si="0"/>
        <v>0.07569444444444445</v>
      </c>
      <c r="F18" s="95"/>
      <c r="G18" s="90"/>
      <c r="H18" s="37"/>
      <c r="I18" s="30"/>
      <c r="J18" s="27">
        <v>10</v>
      </c>
      <c r="K18" s="29">
        <f>SUM(Total!D16:F16)</f>
        <v>30</v>
      </c>
      <c r="L18" s="98">
        <v>0.015972222222222224</v>
      </c>
      <c r="M18" s="56"/>
      <c r="N18" s="62"/>
    </row>
    <row r="19" spans="1:14" s="24" customFormat="1" ht="13.5">
      <c r="A19" s="97" t="s">
        <v>80</v>
      </c>
      <c r="B19" s="30">
        <v>3805</v>
      </c>
      <c r="C19" s="97" t="s">
        <v>77</v>
      </c>
      <c r="D19" s="98">
        <v>0.015277777777777777</v>
      </c>
      <c r="E19" s="104">
        <f t="shared" si="0"/>
        <v>0.0763888888888889</v>
      </c>
      <c r="F19" s="37">
        <v>0.20197916666666668</v>
      </c>
      <c r="G19" s="90">
        <v>4</v>
      </c>
      <c r="H19" s="37">
        <f>F19-D19</f>
        <v>0.1867013888888889</v>
      </c>
      <c r="I19" s="30">
        <v>2</v>
      </c>
      <c r="J19" s="27">
        <v>2</v>
      </c>
      <c r="K19" s="29">
        <f>SUM(Total!D17:F17)</f>
        <v>6</v>
      </c>
      <c r="L19" s="98">
        <v>0.015972222222222224</v>
      </c>
      <c r="M19" s="56" t="s">
        <v>65</v>
      </c>
      <c r="N19" s="62"/>
    </row>
    <row r="20" spans="1:14" s="24" customFormat="1" ht="13.5">
      <c r="A20" s="97" t="s">
        <v>81</v>
      </c>
      <c r="B20" s="30" t="s">
        <v>78</v>
      </c>
      <c r="C20" s="97" t="s">
        <v>79</v>
      </c>
      <c r="D20" s="98">
        <v>0.001388888888888889</v>
      </c>
      <c r="E20" s="104">
        <f t="shared" si="0"/>
        <v>0.09027777777777779</v>
      </c>
      <c r="F20" s="95"/>
      <c r="G20" s="90"/>
      <c r="H20" s="37"/>
      <c r="I20" s="30"/>
      <c r="J20" s="27">
        <v>10</v>
      </c>
      <c r="K20" s="29">
        <f>SUM(Total!D18:F18)</f>
        <v>30</v>
      </c>
      <c r="L20" s="98">
        <v>0.001388888888888889</v>
      </c>
      <c r="M20" s="56"/>
      <c r="N20" s="62"/>
    </row>
    <row r="21" spans="1:14" s="24" customFormat="1" ht="13.5">
      <c r="A21" s="33"/>
      <c r="B21" s="34"/>
      <c r="C21" s="33"/>
      <c r="D21" s="64"/>
      <c r="E21" s="43"/>
      <c r="F21" s="44"/>
      <c r="G21" s="34"/>
      <c r="H21" s="44"/>
      <c r="I21" s="33"/>
      <c r="J21" s="34"/>
      <c r="K21" s="34"/>
      <c r="L21" s="43"/>
      <c r="M21" s="45"/>
      <c r="N21" s="46"/>
    </row>
    <row r="22" spans="1:13" ht="15">
      <c r="A22" s="14"/>
      <c r="B22" s="15"/>
      <c r="C22" s="14"/>
      <c r="D22" s="16"/>
      <c r="E22" s="16"/>
      <c r="F22" s="15"/>
      <c r="G22" s="17"/>
      <c r="H22" s="14"/>
      <c r="I22" s="15"/>
      <c r="J22" s="15"/>
      <c r="K22" s="16"/>
      <c r="L22" s="16"/>
      <c r="M22" s="16"/>
    </row>
    <row r="23" spans="1:13" ht="15">
      <c r="A23" s="3" t="s">
        <v>35</v>
      </c>
      <c r="B23" s="2"/>
      <c r="C23" s="2"/>
      <c r="D23" s="4"/>
      <c r="E23" s="4"/>
      <c r="F23" s="4"/>
      <c r="G23" s="6"/>
      <c r="H23" s="2"/>
      <c r="I23" s="4"/>
      <c r="J23" s="4"/>
      <c r="K23" s="4"/>
      <c r="L23" s="13"/>
      <c r="M23" s="4"/>
    </row>
    <row r="24" spans="1:14" s="24" customFormat="1" ht="27">
      <c r="A24" s="22" t="s">
        <v>7</v>
      </c>
      <c r="B24" s="23" t="s">
        <v>8</v>
      </c>
      <c r="C24" s="22" t="s">
        <v>9</v>
      </c>
      <c r="D24" s="65" t="s">
        <v>46</v>
      </c>
      <c r="E24" s="85" t="s">
        <v>56</v>
      </c>
      <c r="F24" s="36" t="s">
        <v>10</v>
      </c>
      <c r="G24" s="23" t="s">
        <v>11</v>
      </c>
      <c r="H24" s="36" t="s">
        <v>12</v>
      </c>
      <c r="I24" s="23" t="s">
        <v>13</v>
      </c>
      <c r="J24" s="23" t="s">
        <v>14</v>
      </c>
      <c r="K24" s="23" t="s">
        <v>15</v>
      </c>
      <c r="L24" s="23" t="s">
        <v>16</v>
      </c>
      <c r="M24" s="35" t="s">
        <v>17</v>
      </c>
      <c r="N24" s="23" t="s">
        <v>18</v>
      </c>
    </row>
    <row r="25" spans="1:14" s="24" customFormat="1" ht="13.5">
      <c r="A25" s="99" t="s">
        <v>49</v>
      </c>
      <c r="B25" s="70" t="s">
        <v>50</v>
      </c>
      <c r="C25" s="69" t="s">
        <v>51</v>
      </c>
      <c r="D25" s="96">
        <v>0</v>
      </c>
      <c r="E25" s="86">
        <f aca="true" t="shared" si="1" ref="E25:E30">E$31+(D$31-D25)</f>
        <v>0.09236111111111112</v>
      </c>
      <c r="F25" s="37"/>
      <c r="G25" s="30"/>
      <c r="H25" s="37"/>
      <c r="I25" s="30"/>
      <c r="J25" s="27">
        <v>10</v>
      </c>
      <c r="K25" s="29">
        <f>SUM(Total!D24:F24)</f>
        <v>30</v>
      </c>
      <c r="L25" s="96">
        <v>0</v>
      </c>
      <c r="M25" s="39"/>
      <c r="N25" s="42"/>
    </row>
    <row r="26" spans="1:14" s="24" customFormat="1" ht="13.5">
      <c r="A26" s="100" t="s">
        <v>58</v>
      </c>
      <c r="B26" s="27">
        <v>1925</v>
      </c>
      <c r="C26" s="28" t="s">
        <v>57</v>
      </c>
      <c r="D26" s="96">
        <v>0</v>
      </c>
      <c r="E26" s="86">
        <f t="shared" si="1"/>
        <v>0.09236111111111112</v>
      </c>
      <c r="F26" s="37">
        <v>0.19495370370370368</v>
      </c>
      <c r="G26" s="27">
        <v>1</v>
      </c>
      <c r="H26" s="37">
        <f>F26-D26</f>
        <v>0.19495370370370368</v>
      </c>
      <c r="I26" s="27">
        <v>1</v>
      </c>
      <c r="J26" s="27">
        <v>1</v>
      </c>
      <c r="K26" s="29">
        <f>SUM(Total!D25:F25)</f>
        <v>7</v>
      </c>
      <c r="L26" s="96">
        <v>0</v>
      </c>
      <c r="M26" s="39"/>
      <c r="N26" s="40"/>
    </row>
    <row r="27" spans="1:14" s="24" customFormat="1" ht="13.5">
      <c r="A27" s="101" t="s">
        <v>41</v>
      </c>
      <c r="B27" s="92" t="s">
        <v>40</v>
      </c>
      <c r="C27" s="91" t="s">
        <v>48</v>
      </c>
      <c r="D27" s="96">
        <v>0.004861111111111111</v>
      </c>
      <c r="E27" s="86">
        <f t="shared" si="1"/>
        <v>0.08750000000000001</v>
      </c>
      <c r="F27" s="37"/>
      <c r="G27" s="27"/>
      <c r="H27" s="37"/>
      <c r="I27" s="27"/>
      <c r="J27" s="27">
        <v>10</v>
      </c>
      <c r="K27" s="29">
        <f>SUM(Total!D26:F26)</f>
        <v>30</v>
      </c>
      <c r="L27" s="96">
        <v>0.004861111111111111</v>
      </c>
      <c r="M27" s="39"/>
      <c r="N27" s="41"/>
    </row>
    <row r="28" spans="1:14" s="24" customFormat="1" ht="13.5">
      <c r="A28" s="99" t="s">
        <v>36</v>
      </c>
      <c r="B28" s="70">
        <v>15</v>
      </c>
      <c r="C28" s="69" t="s">
        <v>37</v>
      </c>
      <c r="D28" s="96">
        <v>0.009027777777777779</v>
      </c>
      <c r="E28" s="86">
        <f t="shared" si="1"/>
        <v>0.08333333333333334</v>
      </c>
      <c r="F28" s="37"/>
      <c r="G28" s="30"/>
      <c r="H28" s="37"/>
      <c r="I28" s="30"/>
      <c r="J28" s="27">
        <v>10</v>
      </c>
      <c r="K28" s="29">
        <f>SUM(Total!D27:F27)</f>
        <v>30</v>
      </c>
      <c r="L28" s="96">
        <v>0.009027777777777779</v>
      </c>
      <c r="M28" s="56"/>
      <c r="N28" s="62"/>
    </row>
    <row r="29" spans="1:14" s="24" customFormat="1" ht="13.5">
      <c r="A29" s="102" t="s">
        <v>21</v>
      </c>
      <c r="B29" s="72">
        <v>2939</v>
      </c>
      <c r="C29" s="71" t="s">
        <v>22</v>
      </c>
      <c r="D29" s="96">
        <v>0.011805555555555555</v>
      </c>
      <c r="E29" s="86">
        <f t="shared" si="1"/>
        <v>0.08055555555555556</v>
      </c>
      <c r="F29" s="37" t="s">
        <v>93</v>
      </c>
      <c r="G29" s="38"/>
      <c r="H29" s="37"/>
      <c r="I29" s="27"/>
      <c r="J29" s="27">
        <v>4</v>
      </c>
      <c r="K29" s="29">
        <f>SUM(Total!D28:F28)</f>
        <v>6</v>
      </c>
      <c r="L29" s="96">
        <v>0.013194444444444444</v>
      </c>
      <c r="M29" s="39" t="s">
        <v>91</v>
      </c>
      <c r="N29" s="40"/>
    </row>
    <row r="30" spans="1:14" s="24" customFormat="1" ht="13.5">
      <c r="A30" s="99" t="s">
        <v>53</v>
      </c>
      <c r="B30" s="70">
        <v>4655</v>
      </c>
      <c r="C30" s="69" t="s">
        <v>45</v>
      </c>
      <c r="D30" s="96">
        <v>0.008333333333333333</v>
      </c>
      <c r="E30" s="86">
        <f t="shared" si="1"/>
        <v>0.08402777777777778</v>
      </c>
      <c r="F30" s="74">
        <v>0.20842592592592593</v>
      </c>
      <c r="G30" s="38">
        <v>2</v>
      </c>
      <c r="H30" s="37">
        <f>F30-D30</f>
        <v>0.2000925925925926</v>
      </c>
      <c r="I30" s="27">
        <v>2</v>
      </c>
      <c r="J30" s="27">
        <v>2</v>
      </c>
      <c r="K30" s="29">
        <f>SUM(Total!D29:F29)</f>
        <v>6</v>
      </c>
      <c r="L30" s="96">
        <v>0.009027777777777779</v>
      </c>
      <c r="M30" s="39" t="s">
        <v>65</v>
      </c>
      <c r="N30" s="62"/>
    </row>
    <row r="31" spans="1:14" s="24" customFormat="1" ht="13.5">
      <c r="A31" s="99" t="s">
        <v>55</v>
      </c>
      <c r="B31" s="70">
        <v>6878</v>
      </c>
      <c r="C31" s="69" t="s">
        <v>54</v>
      </c>
      <c r="D31" s="96">
        <v>0.019444444444444445</v>
      </c>
      <c r="E31" s="88">
        <v>0.07291666666666667</v>
      </c>
      <c r="F31" s="74"/>
      <c r="G31" s="38"/>
      <c r="H31" s="37"/>
      <c r="I31" s="27"/>
      <c r="J31" s="27">
        <v>10</v>
      </c>
      <c r="K31" s="29">
        <f>SUM(Total!D30:F30)</f>
        <v>30</v>
      </c>
      <c r="L31" s="96">
        <v>0.019444444444444445</v>
      </c>
      <c r="M31" s="39"/>
      <c r="N31" s="62"/>
    </row>
    <row r="32" spans="1:14" s="24" customFormat="1" ht="13.5">
      <c r="A32" s="71" t="s">
        <v>72</v>
      </c>
      <c r="B32" s="72">
        <v>328</v>
      </c>
      <c r="C32" s="71" t="s">
        <v>73</v>
      </c>
      <c r="D32" s="96">
        <v>0.008333333333333333</v>
      </c>
      <c r="E32" s="86">
        <f>E$31+(D$31-D32)</f>
        <v>0.08402777777777778</v>
      </c>
      <c r="F32" s="95"/>
      <c r="G32" s="90"/>
      <c r="H32" s="37"/>
      <c r="I32" s="30"/>
      <c r="J32" s="27">
        <v>10</v>
      </c>
      <c r="K32" s="29">
        <f>SUM(Total!D31:F31)</f>
        <v>30</v>
      </c>
      <c r="L32" s="96">
        <v>0.008333333333333333</v>
      </c>
      <c r="M32" s="56"/>
      <c r="N32" s="62"/>
    </row>
    <row r="33" spans="1:14" s="24" customFormat="1" ht="13.5">
      <c r="A33" s="71" t="s">
        <v>84</v>
      </c>
      <c r="B33" s="72">
        <v>61</v>
      </c>
      <c r="C33" s="71" t="s">
        <v>85</v>
      </c>
      <c r="D33" s="105">
        <v>0.0006944444444444445</v>
      </c>
      <c r="E33" s="106">
        <f>E$31+(D$31-D33)</f>
        <v>0.09166666666666667</v>
      </c>
      <c r="F33" s="95"/>
      <c r="G33" s="90"/>
      <c r="H33" s="37"/>
      <c r="I33" s="27"/>
      <c r="J33" s="27">
        <v>10</v>
      </c>
      <c r="K33" s="29">
        <f>SUM(Total!D32:F32)</f>
        <v>24</v>
      </c>
      <c r="L33" s="105">
        <v>0.0006944444444444445</v>
      </c>
      <c r="M33" s="56"/>
      <c r="N33" s="62"/>
    </row>
    <row r="34" spans="1:14" s="24" customFormat="1" ht="13.5">
      <c r="A34" s="33"/>
      <c r="B34" s="34"/>
      <c r="C34" s="33"/>
      <c r="D34" s="43"/>
      <c r="E34" s="43"/>
      <c r="F34" s="44"/>
      <c r="G34" s="34"/>
      <c r="H34" s="44"/>
      <c r="I34" s="33"/>
      <c r="J34" s="34"/>
      <c r="K34" s="34"/>
      <c r="L34" s="43"/>
      <c r="M34" s="45"/>
      <c r="N34" s="46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1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80" zoomScaleNormal="80" zoomScalePageLayoutView="0" workbookViewId="0" topLeftCell="A10">
      <selection activeCell="L31" sqref="L31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customWidth="1"/>
    <col min="4" max="4" width="14.00390625" style="9" customWidth="1"/>
    <col min="5" max="5" width="15.7109375" style="9" customWidth="1"/>
    <col min="6" max="6" width="12.140625" style="5" customWidth="1"/>
    <col min="7" max="7" width="14.57421875" style="7" customWidth="1"/>
    <col min="8" max="8" width="9.421875" style="0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281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4" customFormat="1" ht="13.5">
      <c r="A2" s="47" t="s">
        <v>0</v>
      </c>
      <c r="B2" s="48" t="s">
        <v>86</v>
      </c>
      <c r="C2" s="47"/>
      <c r="D2" s="49"/>
      <c r="E2" s="49"/>
      <c r="F2" s="51"/>
      <c r="G2" s="50"/>
      <c r="H2" s="47"/>
      <c r="I2" s="51"/>
      <c r="J2" s="51"/>
      <c r="K2" s="51"/>
      <c r="L2" s="52"/>
      <c r="M2" s="51"/>
    </row>
    <row r="3" spans="1:13" s="24" customFormat="1" ht="13.5">
      <c r="A3" s="47" t="s">
        <v>1</v>
      </c>
      <c r="B3" s="53">
        <v>4</v>
      </c>
      <c r="C3" s="47"/>
      <c r="D3" s="49"/>
      <c r="E3" s="49"/>
      <c r="F3" s="51"/>
      <c r="G3" s="50"/>
      <c r="H3" s="47"/>
      <c r="I3" s="51"/>
      <c r="J3" s="51"/>
      <c r="K3" s="51"/>
      <c r="L3" s="52"/>
      <c r="M3" s="51"/>
    </row>
    <row r="4" spans="1:13" s="24" customFormat="1" ht="13.5">
      <c r="A4" s="47" t="s">
        <v>2</v>
      </c>
      <c r="B4" s="54" t="s">
        <v>94</v>
      </c>
      <c r="C4" s="54"/>
      <c r="D4" s="49"/>
      <c r="E4" s="49"/>
      <c r="F4" s="51"/>
      <c r="G4" s="50"/>
      <c r="H4" s="47"/>
      <c r="I4" s="51"/>
      <c r="J4" s="51"/>
      <c r="K4" s="48" t="s">
        <v>3</v>
      </c>
      <c r="L4" s="55" t="s">
        <v>95</v>
      </c>
      <c r="M4" s="51"/>
    </row>
    <row r="5" spans="1:13" s="24" customFormat="1" ht="13.5">
      <c r="A5" s="47" t="s">
        <v>4</v>
      </c>
      <c r="B5" s="53">
        <v>2</v>
      </c>
      <c r="C5" s="47"/>
      <c r="D5" s="49"/>
      <c r="E5" s="84"/>
      <c r="F5" s="51"/>
      <c r="G5" s="50"/>
      <c r="H5" s="47"/>
      <c r="I5" s="51"/>
      <c r="J5" s="51"/>
      <c r="K5" s="48" t="s">
        <v>39</v>
      </c>
      <c r="L5" s="55" t="s">
        <v>97</v>
      </c>
      <c r="M5" s="51"/>
    </row>
    <row r="6" spans="1:13" s="24" customFormat="1" ht="13.5">
      <c r="A6" s="47" t="s">
        <v>5</v>
      </c>
      <c r="B6" s="53" t="s">
        <v>96</v>
      </c>
      <c r="C6" s="47"/>
      <c r="D6" s="49"/>
      <c r="E6" s="49"/>
      <c r="F6" s="51"/>
      <c r="G6" s="50"/>
      <c r="H6" s="47"/>
      <c r="I6" s="51"/>
      <c r="J6" s="51"/>
      <c r="K6" s="51"/>
      <c r="L6" s="52"/>
      <c r="M6" s="51"/>
    </row>
    <row r="7" spans="1:13" s="24" customFormat="1" ht="13.5">
      <c r="A7" s="47"/>
      <c r="B7" s="47"/>
      <c r="C7" s="47"/>
      <c r="D7" s="49"/>
      <c r="E7" s="49"/>
      <c r="F7" s="51"/>
      <c r="G7" s="50"/>
      <c r="H7" s="47"/>
      <c r="I7" s="51"/>
      <c r="J7" s="51"/>
      <c r="K7" s="51"/>
      <c r="L7" s="52"/>
      <c r="M7" s="51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24" customFormat="1" ht="27">
      <c r="A9" s="22" t="s">
        <v>7</v>
      </c>
      <c r="B9" s="23" t="s">
        <v>8</v>
      </c>
      <c r="C9" s="22" t="s">
        <v>9</v>
      </c>
      <c r="D9" s="65" t="s">
        <v>46</v>
      </c>
      <c r="E9" s="85" t="s">
        <v>56</v>
      </c>
      <c r="F9" s="36" t="s">
        <v>10</v>
      </c>
      <c r="G9" s="23" t="s">
        <v>11</v>
      </c>
      <c r="H9" s="36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35" t="s">
        <v>17</v>
      </c>
      <c r="N9" s="23" t="s">
        <v>18</v>
      </c>
    </row>
    <row r="10" spans="1:14" s="24" customFormat="1" ht="13.5">
      <c r="A10" s="80" t="s">
        <v>59</v>
      </c>
      <c r="B10" s="81" t="s">
        <v>60</v>
      </c>
      <c r="C10" s="66" t="s">
        <v>69</v>
      </c>
      <c r="D10" s="75">
        <v>0</v>
      </c>
      <c r="E10" s="86">
        <f>E$14+(D$14-D10)</f>
        <v>0.09166666666666667</v>
      </c>
      <c r="F10" s="89">
        <v>0.15072916666666666</v>
      </c>
      <c r="G10" s="90">
        <v>1</v>
      </c>
      <c r="H10" s="37">
        <f>F10-D10</f>
        <v>0.15072916666666666</v>
      </c>
      <c r="I10" s="30">
        <v>4</v>
      </c>
      <c r="J10" s="30">
        <v>4</v>
      </c>
      <c r="K10" s="29">
        <f>SUM(Total!D8:G8)</f>
        <v>13</v>
      </c>
      <c r="L10" s="75">
        <v>0</v>
      </c>
      <c r="M10" s="39"/>
      <c r="N10" s="40"/>
    </row>
    <row r="11" spans="1:14" s="24" customFormat="1" ht="27">
      <c r="A11" s="67" t="s">
        <v>47</v>
      </c>
      <c r="B11" s="68" t="s">
        <v>38</v>
      </c>
      <c r="C11" s="69" t="s">
        <v>22</v>
      </c>
      <c r="D11" s="75">
        <v>0.007638888888888889</v>
      </c>
      <c r="E11" s="86">
        <f>E$14+(D$14-D11)</f>
        <v>0.08402777777777778</v>
      </c>
      <c r="F11" s="74">
        <v>0.15105324074074075</v>
      </c>
      <c r="G11" s="38">
        <v>2</v>
      </c>
      <c r="H11" s="37">
        <f>F11-D11</f>
        <v>0.14341435185185186</v>
      </c>
      <c r="I11" s="27">
        <v>2</v>
      </c>
      <c r="J11" s="27">
        <v>2</v>
      </c>
      <c r="K11" s="29">
        <f>SUM(Total!D9:G9)</f>
        <v>8</v>
      </c>
      <c r="L11" s="75">
        <v>0.0062499999999999995</v>
      </c>
      <c r="M11" s="39" t="s">
        <v>64</v>
      </c>
      <c r="N11" s="40"/>
    </row>
    <row r="12" spans="1:14" s="24" customFormat="1" ht="13.5">
      <c r="A12" s="69" t="s">
        <v>70</v>
      </c>
      <c r="B12" s="70" t="s">
        <v>66</v>
      </c>
      <c r="C12" s="69" t="s">
        <v>52</v>
      </c>
      <c r="D12" s="75">
        <v>0.002777777777777778</v>
      </c>
      <c r="E12" s="86">
        <f>E$14+(D$14-D12)</f>
        <v>0.08888888888888889</v>
      </c>
      <c r="F12" s="37"/>
      <c r="G12" s="38"/>
      <c r="H12" s="37"/>
      <c r="I12" s="27"/>
      <c r="J12" s="27">
        <v>10</v>
      </c>
      <c r="K12" s="29">
        <f>SUM(Total!D10:G10)</f>
        <v>40</v>
      </c>
      <c r="L12" s="75">
        <v>0.002777777777777778</v>
      </c>
      <c r="M12" s="39"/>
      <c r="N12" s="40"/>
    </row>
    <row r="13" spans="1:14" s="24" customFormat="1" ht="13.5">
      <c r="A13" s="28" t="s">
        <v>42</v>
      </c>
      <c r="B13" s="27" t="s">
        <v>43</v>
      </c>
      <c r="C13" s="28" t="s">
        <v>44</v>
      </c>
      <c r="D13" s="75">
        <v>0.007638888888888889</v>
      </c>
      <c r="E13" s="86">
        <f>E$14+(D$14-D13)</f>
        <v>0.08402777777777778</v>
      </c>
      <c r="F13" s="37">
        <v>0.1540277777777778</v>
      </c>
      <c r="G13" s="38">
        <v>3</v>
      </c>
      <c r="H13" s="37">
        <f>F13-D13</f>
        <v>0.1463888888888889</v>
      </c>
      <c r="I13" s="27">
        <v>3</v>
      </c>
      <c r="J13" s="27">
        <v>3</v>
      </c>
      <c r="K13" s="29">
        <f>SUM(Total!D11:G11)</f>
        <v>12</v>
      </c>
      <c r="L13" s="75">
        <v>0.006944444444444444</v>
      </c>
      <c r="M13" s="39" t="s">
        <v>61</v>
      </c>
      <c r="N13" s="40"/>
    </row>
    <row r="14" spans="1:14" s="24" customFormat="1" ht="13.5">
      <c r="A14" s="28" t="s">
        <v>19</v>
      </c>
      <c r="B14" s="27">
        <v>610</v>
      </c>
      <c r="C14" s="28" t="s">
        <v>20</v>
      </c>
      <c r="D14" s="75">
        <v>0.01875</v>
      </c>
      <c r="E14" s="87">
        <v>0.07291666666666667</v>
      </c>
      <c r="F14" s="74"/>
      <c r="G14" s="38"/>
      <c r="H14" s="37"/>
      <c r="I14" s="27"/>
      <c r="J14" s="27">
        <v>10</v>
      </c>
      <c r="K14" s="29">
        <f>SUM(Total!D12:G12)</f>
        <v>40</v>
      </c>
      <c r="L14" s="75">
        <v>0.01875</v>
      </c>
      <c r="M14" s="39"/>
      <c r="N14" s="62"/>
    </row>
    <row r="15" spans="1:14" s="24" customFormat="1" ht="13.5">
      <c r="A15" s="28" t="s">
        <v>33</v>
      </c>
      <c r="B15" s="27">
        <v>2679</v>
      </c>
      <c r="C15" s="28" t="s">
        <v>34</v>
      </c>
      <c r="D15" s="75">
        <v>0.017361111111111112</v>
      </c>
      <c r="E15" s="103">
        <f aca="true" t="shared" si="0" ref="E15:E20">E$14+(D$14-D15)</f>
        <v>0.07430555555555556</v>
      </c>
      <c r="F15" s="74"/>
      <c r="G15" s="38"/>
      <c r="H15" s="37"/>
      <c r="I15" s="27"/>
      <c r="J15" s="27">
        <v>10</v>
      </c>
      <c r="K15" s="29">
        <f>SUM(Total!D13:G13)</f>
        <v>40</v>
      </c>
      <c r="L15" s="75">
        <v>0.017361111111111112</v>
      </c>
      <c r="M15" s="39"/>
      <c r="N15" s="62"/>
    </row>
    <row r="16" spans="1:14" s="24" customFormat="1" ht="13.5">
      <c r="A16" s="28" t="s">
        <v>63</v>
      </c>
      <c r="B16" s="27">
        <v>5314</v>
      </c>
      <c r="C16" s="28" t="s">
        <v>62</v>
      </c>
      <c r="D16" s="93">
        <v>0.003472222222222222</v>
      </c>
      <c r="E16" s="103">
        <f t="shared" si="0"/>
        <v>0.08819444444444445</v>
      </c>
      <c r="F16" s="74"/>
      <c r="G16" s="38"/>
      <c r="H16" s="37"/>
      <c r="I16" s="27"/>
      <c r="J16" s="27">
        <v>10</v>
      </c>
      <c r="K16" s="29">
        <f>SUM(Total!D14:G14)</f>
        <v>40</v>
      </c>
      <c r="L16" s="93">
        <v>0.003472222222222222</v>
      </c>
      <c r="M16" s="39"/>
      <c r="N16" s="62"/>
    </row>
    <row r="17" spans="1:14" s="24" customFormat="1" ht="13.5">
      <c r="A17" s="28" t="s">
        <v>67</v>
      </c>
      <c r="B17" s="27">
        <v>35000</v>
      </c>
      <c r="C17" s="28" t="s">
        <v>68</v>
      </c>
      <c r="D17" s="73">
        <v>0.0062499999999999995</v>
      </c>
      <c r="E17" s="103">
        <f t="shared" si="0"/>
        <v>0.08541666666666667</v>
      </c>
      <c r="F17" s="74"/>
      <c r="G17" s="38"/>
      <c r="H17" s="37"/>
      <c r="I17" s="27"/>
      <c r="J17" s="27">
        <v>10</v>
      </c>
      <c r="K17" s="29">
        <f>SUM(Total!D15:G15)</f>
        <v>40</v>
      </c>
      <c r="L17" s="73">
        <v>0.0062499999999999995</v>
      </c>
      <c r="M17" s="39"/>
      <c r="N17" s="62"/>
    </row>
    <row r="18" spans="1:14" s="24" customFormat="1" ht="13.5">
      <c r="A18" s="97" t="s">
        <v>71</v>
      </c>
      <c r="B18" s="30">
        <v>994</v>
      </c>
      <c r="C18" s="97" t="s">
        <v>74</v>
      </c>
      <c r="D18" s="98">
        <v>0.015972222222222224</v>
      </c>
      <c r="E18" s="103">
        <f t="shared" si="0"/>
        <v>0.07569444444444445</v>
      </c>
      <c r="F18" s="74"/>
      <c r="G18" s="90"/>
      <c r="H18" s="37"/>
      <c r="I18" s="30"/>
      <c r="J18" s="27">
        <v>10</v>
      </c>
      <c r="K18" s="29">
        <f>SUM(Total!D16:G16)</f>
        <v>40</v>
      </c>
      <c r="L18" s="98">
        <v>0.015972222222222224</v>
      </c>
      <c r="M18" s="56"/>
      <c r="N18" s="62"/>
    </row>
    <row r="19" spans="1:14" s="24" customFormat="1" ht="13.5">
      <c r="A19" s="97" t="s">
        <v>80</v>
      </c>
      <c r="B19" s="30">
        <v>3805</v>
      </c>
      <c r="C19" s="97" t="s">
        <v>77</v>
      </c>
      <c r="D19" s="98">
        <v>0.015972222222222224</v>
      </c>
      <c r="E19" s="104">
        <f t="shared" si="0"/>
        <v>0.07569444444444445</v>
      </c>
      <c r="F19" s="74">
        <v>0.15518518518518518</v>
      </c>
      <c r="G19" s="90">
        <v>4</v>
      </c>
      <c r="H19" s="37">
        <f>F19-D19</f>
        <v>0.13921296296296296</v>
      </c>
      <c r="I19" s="30">
        <v>1</v>
      </c>
      <c r="J19" s="27">
        <v>1</v>
      </c>
      <c r="K19" s="29">
        <f>SUM(Total!D17:G17)</f>
        <v>7</v>
      </c>
      <c r="L19" s="98">
        <v>0.013888888888888888</v>
      </c>
      <c r="M19" s="56" t="s">
        <v>75</v>
      </c>
      <c r="N19" s="62"/>
    </row>
    <row r="20" spans="1:14" s="24" customFormat="1" ht="13.5">
      <c r="A20" s="97" t="s">
        <v>81</v>
      </c>
      <c r="B20" s="30" t="s">
        <v>78</v>
      </c>
      <c r="C20" s="97" t="s">
        <v>79</v>
      </c>
      <c r="D20" s="98">
        <v>0.001388888888888889</v>
      </c>
      <c r="E20" s="104">
        <f t="shared" si="0"/>
        <v>0.09027777777777779</v>
      </c>
      <c r="F20" s="95"/>
      <c r="G20" s="90"/>
      <c r="H20" s="37"/>
      <c r="I20" s="30"/>
      <c r="J20" s="27">
        <v>10</v>
      </c>
      <c r="K20" s="29">
        <f>SUM(Total!D18:G18)</f>
        <v>40</v>
      </c>
      <c r="L20" s="98">
        <v>0.001388888888888889</v>
      </c>
      <c r="M20" s="56"/>
      <c r="N20" s="62"/>
    </row>
    <row r="21" spans="1:14" s="24" customFormat="1" ht="13.5">
      <c r="A21" s="33"/>
      <c r="B21" s="34"/>
      <c r="C21" s="33"/>
      <c r="D21" s="64"/>
      <c r="E21" s="43"/>
      <c r="F21" s="44"/>
      <c r="G21" s="34"/>
      <c r="H21" s="44"/>
      <c r="I21" s="33"/>
      <c r="J21" s="34"/>
      <c r="K21" s="34"/>
      <c r="L21" s="43"/>
      <c r="M21" s="45"/>
      <c r="N21" s="46"/>
    </row>
    <row r="22" spans="1:13" ht="15">
      <c r="A22" s="14"/>
      <c r="B22" s="15"/>
      <c r="C22" s="14"/>
      <c r="D22" s="16"/>
      <c r="E22" s="16"/>
      <c r="F22" s="15"/>
      <c r="G22" s="17"/>
      <c r="H22" s="14"/>
      <c r="I22" s="15"/>
      <c r="J22" s="15"/>
      <c r="K22" s="16"/>
      <c r="L22" s="16"/>
      <c r="M22" s="16"/>
    </row>
    <row r="23" spans="1:13" ht="15">
      <c r="A23" s="3" t="s">
        <v>35</v>
      </c>
      <c r="B23" s="2"/>
      <c r="C23" s="2"/>
      <c r="D23" s="4"/>
      <c r="E23" s="4"/>
      <c r="F23" s="4"/>
      <c r="G23" s="6"/>
      <c r="H23" s="2"/>
      <c r="I23" s="4"/>
      <c r="J23" s="4"/>
      <c r="K23" s="4"/>
      <c r="L23" s="13"/>
      <c r="M23" s="4"/>
    </row>
    <row r="24" spans="1:14" s="24" customFormat="1" ht="27">
      <c r="A24" s="22" t="s">
        <v>7</v>
      </c>
      <c r="B24" s="23" t="s">
        <v>8</v>
      </c>
      <c r="C24" s="22" t="s">
        <v>9</v>
      </c>
      <c r="D24" s="65" t="s">
        <v>46</v>
      </c>
      <c r="E24" s="85" t="s">
        <v>56</v>
      </c>
      <c r="F24" s="36" t="s">
        <v>10</v>
      </c>
      <c r="G24" s="23" t="s">
        <v>11</v>
      </c>
      <c r="H24" s="36" t="s">
        <v>12</v>
      </c>
      <c r="I24" s="23" t="s">
        <v>13</v>
      </c>
      <c r="J24" s="23" t="s">
        <v>14</v>
      </c>
      <c r="K24" s="23" t="s">
        <v>15</v>
      </c>
      <c r="L24" s="23" t="s">
        <v>16</v>
      </c>
      <c r="M24" s="35" t="s">
        <v>17</v>
      </c>
      <c r="N24" s="23" t="s">
        <v>18</v>
      </c>
    </row>
    <row r="25" spans="1:14" s="24" customFormat="1" ht="13.5">
      <c r="A25" s="99" t="s">
        <v>49</v>
      </c>
      <c r="B25" s="70" t="s">
        <v>50</v>
      </c>
      <c r="C25" s="69" t="s">
        <v>51</v>
      </c>
      <c r="D25" s="96">
        <v>0</v>
      </c>
      <c r="E25" s="86">
        <f aca="true" t="shared" si="1" ref="E25:E30">E$31+(D$31-D25)</f>
        <v>0.09236111111111112</v>
      </c>
      <c r="F25" s="37"/>
      <c r="G25" s="30"/>
      <c r="H25" s="37"/>
      <c r="I25" s="30"/>
      <c r="J25" s="27">
        <v>10</v>
      </c>
      <c r="K25" s="29">
        <f>SUM(Total!D24:G24)</f>
        <v>40</v>
      </c>
      <c r="L25" s="96">
        <v>0</v>
      </c>
      <c r="M25" s="39"/>
      <c r="N25" s="42"/>
    </row>
    <row r="26" spans="1:14" s="24" customFormat="1" ht="13.5">
      <c r="A26" s="100" t="s">
        <v>58</v>
      </c>
      <c r="B26" s="27">
        <v>1925</v>
      </c>
      <c r="C26" s="28" t="s">
        <v>57</v>
      </c>
      <c r="D26" s="96">
        <v>0</v>
      </c>
      <c r="E26" s="86">
        <f t="shared" si="1"/>
        <v>0.09236111111111112</v>
      </c>
      <c r="F26" s="37">
        <v>0.15694444444444444</v>
      </c>
      <c r="G26" s="27">
        <v>1</v>
      </c>
      <c r="H26" s="37">
        <f>F26-D26</f>
        <v>0.15694444444444444</v>
      </c>
      <c r="I26" s="27">
        <v>1</v>
      </c>
      <c r="J26" s="27">
        <v>1</v>
      </c>
      <c r="K26" s="29">
        <f>SUM(Total!D25:G25)</f>
        <v>8</v>
      </c>
      <c r="L26" s="96">
        <v>0</v>
      </c>
      <c r="M26" s="39"/>
      <c r="N26" s="40"/>
    </row>
    <row r="27" spans="1:14" s="24" customFormat="1" ht="13.5">
      <c r="A27" s="101" t="s">
        <v>41</v>
      </c>
      <c r="B27" s="92" t="s">
        <v>40</v>
      </c>
      <c r="C27" s="91" t="s">
        <v>48</v>
      </c>
      <c r="D27" s="96">
        <v>0.004861111111111111</v>
      </c>
      <c r="E27" s="86">
        <f t="shared" si="1"/>
        <v>0.08750000000000001</v>
      </c>
      <c r="F27" s="37"/>
      <c r="G27" s="27"/>
      <c r="H27" s="37"/>
      <c r="I27" s="27"/>
      <c r="J27" s="27">
        <v>10</v>
      </c>
      <c r="K27" s="29">
        <f>SUM(Total!D26:G26)</f>
        <v>40</v>
      </c>
      <c r="L27" s="96">
        <v>0.004861111111111111</v>
      </c>
      <c r="M27" s="39"/>
      <c r="N27" s="41"/>
    </row>
    <row r="28" spans="1:14" s="24" customFormat="1" ht="13.5">
      <c r="A28" s="99" t="s">
        <v>36</v>
      </c>
      <c r="B28" s="70">
        <v>15</v>
      </c>
      <c r="C28" s="69" t="s">
        <v>37</v>
      </c>
      <c r="D28" s="96">
        <v>0.009027777777777779</v>
      </c>
      <c r="E28" s="86">
        <f t="shared" si="1"/>
        <v>0.08333333333333334</v>
      </c>
      <c r="F28" s="37"/>
      <c r="G28" s="30"/>
      <c r="H28" s="37"/>
      <c r="I28" s="30"/>
      <c r="J28" s="27">
        <v>10</v>
      </c>
      <c r="K28" s="29">
        <f>SUM(Total!D27:G27)</f>
        <v>40</v>
      </c>
      <c r="L28" s="96">
        <v>0.009027777777777779</v>
      </c>
      <c r="M28" s="56"/>
      <c r="N28" s="62"/>
    </row>
    <row r="29" spans="1:14" s="24" customFormat="1" ht="13.5">
      <c r="A29" s="102" t="s">
        <v>21</v>
      </c>
      <c r="B29" s="72">
        <v>2939</v>
      </c>
      <c r="C29" s="71" t="s">
        <v>22</v>
      </c>
      <c r="D29" s="96">
        <v>0.013194444444444444</v>
      </c>
      <c r="E29" s="86">
        <f t="shared" si="1"/>
        <v>0.07916666666666668</v>
      </c>
      <c r="F29" s="37"/>
      <c r="G29" s="38"/>
      <c r="H29" s="37"/>
      <c r="I29" s="27"/>
      <c r="J29" s="27">
        <v>10</v>
      </c>
      <c r="K29" s="29">
        <f>SUM(Total!D28:G28)</f>
        <v>16</v>
      </c>
      <c r="L29" s="96">
        <v>0.013194444444444444</v>
      </c>
      <c r="M29" s="39"/>
      <c r="N29" s="40"/>
    </row>
    <row r="30" spans="1:14" s="24" customFormat="1" ht="13.5">
      <c r="A30" s="99" t="s">
        <v>53</v>
      </c>
      <c r="B30" s="70">
        <v>4655</v>
      </c>
      <c r="C30" s="69" t="s">
        <v>45</v>
      </c>
      <c r="D30" s="96">
        <v>0.009027777777777779</v>
      </c>
      <c r="E30" s="86">
        <f t="shared" si="1"/>
        <v>0.08333333333333334</v>
      </c>
      <c r="F30" s="74">
        <v>0.17006944444444447</v>
      </c>
      <c r="G30" s="38">
        <v>2</v>
      </c>
      <c r="H30" s="37">
        <f>F30-D30</f>
        <v>0.1610416666666667</v>
      </c>
      <c r="I30" s="27">
        <v>2</v>
      </c>
      <c r="J30" s="27">
        <v>2</v>
      </c>
      <c r="K30" s="29">
        <f>SUM(Total!D29:G29)</f>
        <v>8</v>
      </c>
      <c r="L30" s="96">
        <v>0.009722222222222222</v>
      </c>
      <c r="M30" s="39" t="s">
        <v>65</v>
      </c>
      <c r="N30" s="62"/>
    </row>
    <row r="31" spans="1:14" s="24" customFormat="1" ht="13.5">
      <c r="A31" s="99" t="s">
        <v>55</v>
      </c>
      <c r="B31" s="70">
        <v>6878</v>
      </c>
      <c r="C31" s="69" t="s">
        <v>54</v>
      </c>
      <c r="D31" s="96">
        <v>0.019444444444444445</v>
      </c>
      <c r="E31" s="88">
        <v>0.07291666666666667</v>
      </c>
      <c r="F31" s="74"/>
      <c r="G31" s="38"/>
      <c r="H31" s="37"/>
      <c r="I31" s="27"/>
      <c r="J31" s="27">
        <v>10</v>
      </c>
      <c r="K31" s="29">
        <f>SUM(Total!D30:G30)</f>
        <v>40</v>
      </c>
      <c r="L31" s="96">
        <v>0.019444444444444445</v>
      </c>
      <c r="M31" s="39"/>
      <c r="N31" s="62"/>
    </row>
    <row r="32" spans="1:14" s="24" customFormat="1" ht="13.5">
      <c r="A32" s="71" t="s">
        <v>72</v>
      </c>
      <c r="B32" s="72">
        <v>328</v>
      </c>
      <c r="C32" s="71" t="s">
        <v>73</v>
      </c>
      <c r="D32" s="96">
        <v>0.008333333333333333</v>
      </c>
      <c r="E32" s="86">
        <f>E$31+(D$31-D32)</f>
        <v>0.08402777777777778</v>
      </c>
      <c r="F32" s="95"/>
      <c r="G32" s="90"/>
      <c r="H32" s="37"/>
      <c r="I32" s="30"/>
      <c r="J32" s="27">
        <v>10</v>
      </c>
      <c r="K32" s="29">
        <f>SUM(Total!D31:G31)</f>
        <v>40</v>
      </c>
      <c r="L32" s="96">
        <v>0.008333333333333333</v>
      </c>
      <c r="M32" s="56"/>
      <c r="N32" s="62"/>
    </row>
    <row r="33" spans="1:14" s="24" customFormat="1" ht="13.5">
      <c r="A33" s="71" t="s">
        <v>84</v>
      </c>
      <c r="B33" s="72">
        <v>61</v>
      </c>
      <c r="C33" s="71" t="s">
        <v>85</v>
      </c>
      <c r="D33" s="105">
        <v>0.0006944444444444445</v>
      </c>
      <c r="E33" s="106">
        <f>E$31+(D$31-D33)</f>
        <v>0.09166666666666667</v>
      </c>
      <c r="F33" s="95"/>
      <c r="G33" s="90"/>
      <c r="H33" s="37"/>
      <c r="I33" s="27"/>
      <c r="J33" s="27">
        <v>10</v>
      </c>
      <c r="K33" s="29">
        <f>SUM(Total!D32:G32)</f>
        <v>34</v>
      </c>
      <c r="L33" s="105">
        <v>0.0006944444444444445</v>
      </c>
      <c r="M33" s="56"/>
      <c r="N33" s="62"/>
    </row>
    <row r="34" spans="1:14" s="24" customFormat="1" ht="13.5">
      <c r="A34" s="33"/>
      <c r="B34" s="34"/>
      <c r="C34" s="33"/>
      <c r="D34" s="43"/>
      <c r="E34" s="43"/>
      <c r="F34" s="44"/>
      <c r="G34" s="34"/>
      <c r="H34" s="44"/>
      <c r="I34" s="33"/>
      <c r="J34" s="34"/>
      <c r="K34" s="34"/>
      <c r="L34" s="43"/>
      <c r="M34" s="45"/>
      <c r="N34" s="46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1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80" zoomScaleNormal="80" zoomScalePageLayoutView="0" workbookViewId="0" topLeftCell="B8">
      <selection activeCell="K50" sqref="K50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customWidth="1"/>
    <col min="4" max="4" width="14.00390625" style="9" customWidth="1"/>
    <col min="5" max="5" width="15.7109375" style="9" customWidth="1"/>
    <col min="6" max="6" width="12.140625" style="5" customWidth="1"/>
    <col min="7" max="7" width="14.57421875" style="7" customWidth="1"/>
    <col min="8" max="8" width="9.421875" style="0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281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4" customFormat="1" ht="13.5">
      <c r="A2" s="47" t="s">
        <v>0</v>
      </c>
      <c r="B2" s="48" t="s">
        <v>86</v>
      </c>
      <c r="C2" s="47"/>
      <c r="D2" s="49"/>
      <c r="E2" s="49"/>
      <c r="F2" s="51"/>
      <c r="G2" s="50"/>
      <c r="H2" s="47"/>
      <c r="I2" s="51"/>
      <c r="J2" s="51"/>
      <c r="K2" s="51"/>
      <c r="L2" s="52"/>
      <c r="M2" s="51"/>
    </row>
    <row r="3" spans="1:13" s="24" customFormat="1" ht="13.5">
      <c r="A3" s="47" t="s">
        <v>1</v>
      </c>
      <c r="B3" s="53">
        <v>5</v>
      </c>
      <c r="C3" s="47"/>
      <c r="D3" s="49"/>
      <c r="E3" s="49"/>
      <c r="F3" s="51"/>
      <c r="G3" s="50"/>
      <c r="H3" s="47"/>
      <c r="I3" s="51"/>
      <c r="J3" s="51"/>
      <c r="K3" s="51"/>
      <c r="L3" s="52"/>
      <c r="M3" s="51"/>
    </row>
    <row r="4" spans="1:13" s="24" customFormat="1" ht="13.5">
      <c r="A4" s="47" t="s">
        <v>2</v>
      </c>
      <c r="B4" s="54" t="s">
        <v>99</v>
      </c>
      <c r="C4" s="54"/>
      <c r="D4" s="49"/>
      <c r="E4" s="49"/>
      <c r="F4" s="51"/>
      <c r="G4" s="50"/>
      <c r="H4" s="47"/>
      <c r="I4" s="51"/>
      <c r="J4" s="51"/>
      <c r="K4" s="48" t="s">
        <v>3</v>
      </c>
      <c r="L4" s="55" t="s">
        <v>76</v>
      </c>
      <c r="M4" s="51"/>
    </row>
    <row r="5" spans="1:13" s="24" customFormat="1" ht="13.5">
      <c r="A5" s="47" t="s">
        <v>4</v>
      </c>
      <c r="B5" s="53">
        <v>1</v>
      </c>
      <c r="C5" s="47"/>
      <c r="D5" s="49"/>
      <c r="E5" s="84"/>
      <c r="F5" s="51"/>
      <c r="G5" s="50"/>
      <c r="H5" s="47"/>
      <c r="I5" s="51"/>
      <c r="J5" s="51"/>
      <c r="K5" s="48" t="s">
        <v>39</v>
      </c>
      <c r="L5" s="55"/>
      <c r="M5" s="51"/>
    </row>
    <row r="6" spans="1:13" s="24" customFormat="1" ht="13.5">
      <c r="A6" s="47" t="s">
        <v>5</v>
      </c>
      <c r="B6" s="53" t="s">
        <v>90</v>
      </c>
      <c r="C6" s="47"/>
      <c r="D6" s="49"/>
      <c r="E6" s="49"/>
      <c r="F6" s="51"/>
      <c r="G6" s="50"/>
      <c r="H6" s="47"/>
      <c r="I6" s="51"/>
      <c r="J6" s="51"/>
      <c r="K6" s="51"/>
      <c r="L6" s="52"/>
      <c r="M6" s="51"/>
    </row>
    <row r="7" spans="1:13" s="24" customFormat="1" ht="13.5">
      <c r="A7" s="47"/>
      <c r="B7" s="47"/>
      <c r="C7" s="47"/>
      <c r="D7" s="49"/>
      <c r="E7" s="49"/>
      <c r="F7" s="51"/>
      <c r="G7" s="50"/>
      <c r="H7" s="47"/>
      <c r="I7" s="51"/>
      <c r="J7" s="51"/>
      <c r="K7" s="51"/>
      <c r="L7" s="52"/>
      <c r="M7" s="51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24" customFormat="1" ht="27">
      <c r="A9" s="22" t="s">
        <v>7</v>
      </c>
      <c r="B9" s="23" t="s">
        <v>8</v>
      </c>
      <c r="C9" s="22" t="s">
        <v>9</v>
      </c>
      <c r="D9" s="65" t="s">
        <v>46</v>
      </c>
      <c r="E9" s="85" t="s">
        <v>56</v>
      </c>
      <c r="F9" s="36" t="s">
        <v>10</v>
      </c>
      <c r="G9" s="23" t="s">
        <v>11</v>
      </c>
      <c r="H9" s="36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35" t="s">
        <v>17</v>
      </c>
      <c r="N9" s="23" t="s">
        <v>18</v>
      </c>
    </row>
    <row r="10" spans="1:14" s="24" customFormat="1" ht="13.5">
      <c r="A10" s="80" t="s">
        <v>59</v>
      </c>
      <c r="B10" s="81" t="s">
        <v>60</v>
      </c>
      <c r="C10" s="66" t="s">
        <v>69</v>
      </c>
      <c r="D10" s="75">
        <v>0</v>
      </c>
      <c r="E10" s="86">
        <f>E$14+(D$14-D10)</f>
        <v>0.09166666666666667</v>
      </c>
      <c r="F10" s="89">
        <v>0.16332175925925926</v>
      </c>
      <c r="G10" s="90">
        <v>1</v>
      </c>
      <c r="H10" s="37">
        <f>F10-D10</f>
        <v>0.16332175925925926</v>
      </c>
      <c r="I10" s="30">
        <v>1</v>
      </c>
      <c r="J10" s="30">
        <v>1</v>
      </c>
      <c r="K10" s="29">
        <f>SUM(Total!D8:H8)</f>
        <v>14</v>
      </c>
      <c r="L10" s="75">
        <v>0</v>
      </c>
      <c r="M10" s="39"/>
      <c r="N10" s="40"/>
    </row>
    <row r="11" spans="1:14" s="24" customFormat="1" ht="27">
      <c r="A11" s="67" t="s">
        <v>47</v>
      </c>
      <c r="B11" s="68" t="s">
        <v>38</v>
      </c>
      <c r="C11" s="69" t="s">
        <v>22</v>
      </c>
      <c r="D11" s="75">
        <v>0.004166666666666667</v>
      </c>
      <c r="E11" s="86">
        <f>E$14+(D$14-D11)</f>
        <v>0.08750000000000001</v>
      </c>
      <c r="F11" s="74">
        <v>0.1675347222222222</v>
      </c>
      <c r="G11" s="38">
        <v>2</v>
      </c>
      <c r="H11" s="37">
        <f>F11-D11</f>
        <v>0.16336805555555553</v>
      </c>
      <c r="I11" s="27">
        <v>2</v>
      </c>
      <c r="J11" s="27">
        <v>2</v>
      </c>
      <c r="K11" s="29">
        <f>SUM(Total!D9:H9)</f>
        <v>10</v>
      </c>
      <c r="L11" s="75">
        <v>0.004861111111111111</v>
      </c>
      <c r="M11" s="39" t="s">
        <v>65</v>
      </c>
      <c r="N11" s="40"/>
    </row>
    <row r="12" spans="1:14" s="24" customFormat="1" ht="13.5">
      <c r="A12" s="69" t="s">
        <v>70</v>
      </c>
      <c r="B12" s="70" t="s">
        <v>66</v>
      </c>
      <c r="C12" s="69" t="s">
        <v>52</v>
      </c>
      <c r="D12" s="75">
        <v>0.002777777777777778</v>
      </c>
      <c r="E12" s="86">
        <f>E$14+(D$14-D12)</f>
        <v>0.08888888888888889</v>
      </c>
      <c r="F12" s="37"/>
      <c r="G12" s="38"/>
      <c r="H12" s="37"/>
      <c r="I12" s="27"/>
      <c r="J12" s="27">
        <v>10</v>
      </c>
      <c r="K12" s="29">
        <f>SUM(Total!D10:H10)</f>
        <v>50</v>
      </c>
      <c r="L12" s="75">
        <v>0.002777777777777778</v>
      </c>
      <c r="M12" s="39"/>
      <c r="N12" s="40"/>
    </row>
    <row r="13" spans="1:14" s="24" customFormat="1" ht="13.5">
      <c r="A13" s="28" t="s">
        <v>42</v>
      </c>
      <c r="B13" s="27" t="s">
        <v>43</v>
      </c>
      <c r="C13" s="28" t="s">
        <v>44</v>
      </c>
      <c r="D13" s="75">
        <v>0.0062499999999999995</v>
      </c>
      <c r="E13" s="86">
        <f>E$14+(D$14-D13)</f>
        <v>0.08541666666666667</v>
      </c>
      <c r="F13" s="37">
        <v>0.16966435185185183</v>
      </c>
      <c r="G13" s="38">
        <v>3</v>
      </c>
      <c r="H13" s="37">
        <f>F13-D13</f>
        <v>0.16341435185185182</v>
      </c>
      <c r="I13" s="27">
        <v>3</v>
      </c>
      <c r="J13" s="27">
        <v>3</v>
      </c>
      <c r="K13" s="29">
        <f>SUM(Total!D11:H11)</f>
        <v>15</v>
      </c>
      <c r="L13" s="75">
        <v>0.007638888888888889</v>
      </c>
      <c r="M13" s="39" t="s">
        <v>91</v>
      </c>
      <c r="N13" s="40"/>
    </row>
    <row r="14" spans="1:14" s="24" customFormat="1" ht="13.5">
      <c r="A14" s="28" t="s">
        <v>19</v>
      </c>
      <c r="B14" s="27">
        <v>610</v>
      </c>
      <c r="C14" s="28" t="s">
        <v>20</v>
      </c>
      <c r="D14" s="75">
        <v>0.01875</v>
      </c>
      <c r="E14" s="87">
        <v>0.07291666666666667</v>
      </c>
      <c r="F14" s="74"/>
      <c r="G14" s="38"/>
      <c r="H14" s="37"/>
      <c r="I14" s="27"/>
      <c r="J14" s="27">
        <v>10</v>
      </c>
      <c r="K14" s="29">
        <f>SUM(Total!D12:H12)</f>
        <v>50</v>
      </c>
      <c r="L14" s="75">
        <v>0.01875</v>
      </c>
      <c r="M14" s="39"/>
      <c r="N14" s="62"/>
    </row>
    <row r="15" spans="1:14" s="24" customFormat="1" ht="13.5">
      <c r="A15" s="28" t="s">
        <v>33</v>
      </c>
      <c r="B15" s="27">
        <v>2679</v>
      </c>
      <c r="C15" s="28" t="s">
        <v>34</v>
      </c>
      <c r="D15" s="75">
        <v>0.017361111111111112</v>
      </c>
      <c r="E15" s="103">
        <f aca="true" t="shared" si="0" ref="E15:E20">E$14+(D$14-D15)</f>
        <v>0.07430555555555556</v>
      </c>
      <c r="F15" s="74"/>
      <c r="G15" s="38"/>
      <c r="H15" s="37"/>
      <c r="I15" s="27"/>
      <c r="J15" s="27">
        <v>10</v>
      </c>
      <c r="K15" s="29">
        <f>SUM(Total!D13:H13)</f>
        <v>50</v>
      </c>
      <c r="L15" s="75">
        <v>0.017361111111111112</v>
      </c>
      <c r="M15" s="39"/>
      <c r="N15" s="62"/>
    </row>
    <row r="16" spans="1:14" s="24" customFormat="1" ht="13.5">
      <c r="A16" s="28" t="s">
        <v>63</v>
      </c>
      <c r="B16" s="27">
        <v>5314</v>
      </c>
      <c r="C16" s="28" t="s">
        <v>62</v>
      </c>
      <c r="D16" s="93">
        <v>0.003472222222222222</v>
      </c>
      <c r="E16" s="103">
        <f t="shared" si="0"/>
        <v>0.08819444444444445</v>
      </c>
      <c r="F16" s="74"/>
      <c r="G16" s="38"/>
      <c r="H16" s="37"/>
      <c r="I16" s="27"/>
      <c r="J16" s="27">
        <v>10</v>
      </c>
      <c r="K16" s="29">
        <f>SUM(Total!D14:H14)</f>
        <v>50</v>
      </c>
      <c r="L16" s="93">
        <v>0.003472222222222222</v>
      </c>
      <c r="M16" s="39"/>
      <c r="N16" s="62"/>
    </row>
    <row r="17" spans="1:14" s="24" customFormat="1" ht="13.5">
      <c r="A17" s="28" t="s">
        <v>67</v>
      </c>
      <c r="B17" s="27">
        <v>35000</v>
      </c>
      <c r="C17" s="28" t="s">
        <v>68</v>
      </c>
      <c r="D17" s="73">
        <v>0.0062499999999999995</v>
      </c>
      <c r="E17" s="103">
        <f t="shared" si="0"/>
        <v>0.08541666666666667</v>
      </c>
      <c r="F17" s="74"/>
      <c r="G17" s="38"/>
      <c r="H17" s="37"/>
      <c r="I17" s="27"/>
      <c r="J17" s="27">
        <v>10</v>
      </c>
      <c r="K17" s="29">
        <f>SUM(Total!D15:H15)</f>
        <v>50</v>
      </c>
      <c r="L17" s="73">
        <v>0.0062499999999999995</v>
      </c>
      <c r="M17" s="39"/>
      <c r="N17" s="62"/>
    </row>
    <row r="18" spans="1:14" s="24" customFormat="1" ht="13.5">
      <c r="A18" s="97" t="s">
        <v>71</v>
      </c>
      <c r="B18" s="30">
        <v>994</v>
      </c>
      <c r="C18" s="97" t="s">
        <v>74</v>
      </c>
      <c r="D18" s="98">
        <v>0.015972222222222224</v>
      </c>
      <c r="E18" s="103">
        <f t="shared" si="0"/>
        <v>0.07569444444444445</v>
      </c>
      <c r="F18" s="74"/>
      <c r="G18" s="90"/>
      <c r="H18" s="37"/>
      <c r="I18" s="30"/>
      <c r="J18" s="27">
        <v>10</v>
      </c>
      <c r="K18" s="29">
        <f>SUM(Total!D16:H16)</f>
        <v>50</v>
      </c>
      <c r="L18" s="98">
        <v>0.015972222222222224</v>
      </c>
      <c r="M18" s="56"/>
      <c r="N18" s="62"/>
    </row>
    <row r="19" spans="1:14" s="24" customFormat="1" ht="13.5">
      <c r="A19" s="97" t="s">
        <v>80</v>
      </c>
      <c r="B19" s="30">
        <v>3805</v>
      </c>
      <c r="C19" s="97" t="s">
        <v>77</v>
      </c>
      <c r="D19" s="98">
        <v>0.012499999999999999</v>
      </c>
      <c r="E19" s="104">
        <f t="shared" si="0"/>
        <v>0.07916666666666668</v>
      </c>
      <c r="F19" s="74">
        <v>0.17841435185185184</v>
      </c>
      <c r="G19" s="90">
        <v>4</v>
      </c>
      <c r="H19" s="37">
        <f>F19-D19</f>
        <v>0.16591435185185183</v>
      </c>
      <c r="I19" s="30">
        <v>4</v>
      </c>
      <c r="J19" s="27">
        <v>4</v>
      </c>
      <c r="K19" s="29">
        <f>SUM(Total!D17:H17)</f>
        <v>11</v>
      </c>
      <c r="L19" s="98">
        <v>0.014583333333333332</v>
      </c>
      <c r="M19" s="56" t="s">
        <v>92</v>
      </c>
      <c r="N19" s="62"/>
    </row>
    <row r="20" spans="1:14" s="24" customFormat="1" ht="13.5">
      <c r="A20" s="97" t="s">
        <v>81</v>
      </c>
      <c r="B20" s="30" t="s">
        <v>78</v>
      </c>
      <c r="C20" s="97" t="s">
        <v>79</v>
      </c>
      <c r="D20" s="98">
        <v>0.001388888888888889</v>
      </c>
      <c r="E20" s="104">
        <f t="shared" si="0"/>
        <v>0.09027777777777779</v>
      </c>
      <c r="F20" s="89"/>
      <c r="G20" s="90"/>
      <c r="H20" s="37"/>
      <c r="I20" s="30"/>
      <c r="J20" s="27">
        <v>10</v>
      </c>
      <c r="K20" s="29">
        <f>SUM(Total!D18:H18)</f>
        <v>50</v>
      </c>
      <c r="L20" s="98">
        <v>0.001388888888888889</v>
      </c>
      <c r="M20" s="39"/>
      <c r="N20" s="62"/>
    </row>
    <row r="21" spans="1:14" s="24" customFormat="1" ht="13.5">
      <c r="A21" s="33"/>
      <c r="B21" s="34"/>
      <c r="C21" s="33"/>
      <c r="D21" s="64"/>
      <c r="E21" s="43"/>
      <c r="F21" s="44"/>
      <c r="G21" s="34"/>
      <c r="H21" s="44"/>
      <c r="I21" s="33"/>
      <c r="J21" s="34"/>
      <c r="K21" s="34"/>
      <c r="L21" s="43"/>
      <c r="M21" s="45"/>
      <c r="N21" s="46"/>
    </row>
    <row r="22" spans="1:13" ht="15">
      <c r="A22" s="14"/>
      <c r="B22" s="15"/>
      <c r="C22" s="14"/>
      <c r="D22" s="16"/>
      <c r="E22" s="16"/>
      <c r="F22" s="15"/>
      <c r="G22" s="17"/>
      <c r="H22" s="14"/>
      <c r="I22" s="15"/>
      <c r="J22" s="15"/>
      <c r="K22" s="16"/>
      <c r="L22" s="16"/>
      <c r="M22" s="16"/>
    </row>
    <row r="23" spans="1:13" ht="15">
      <c r="A23" s="3" t="s">
        <v>35</v>
      </c>
      <c r="B23" s="2"/>
      <c r="C23" s="2"/>
      <c r="D23" s="4"/>
      <c r="E23" s="4"/>
      <c r="F23" s="4"/>
      <c r="G23" s="6"/>
      <c r="H23" s="2"/>
      <c r="I23" s="4"/>
      <c r="J23" s="4"/>
      <c r="K23" s="4"/>
      <c r="L23" s="13"/>
      <c r="M23" s="4"/>
    </row>
    <row r="24" spans="1:14" s="24" customFormat="1" ht="27">
      <c r="A24" s="22" t="s">
        <v>7</v>
      </c>
      <c r="B24" s="23" t="s">
        <v>8</v>
      </c>
      <c r="C24" s="22" t="s">
        <v>9</v>
      </c>
      <c r="D24" s="65" t="s">
        <v>46</v>
      </c>
      <c r="E24" s="85" t="s">
        <v>56</v>
      </c>
      <c r="F24" s="36" t="s">
        <v>10</v>
      </c>
      <c r="G24" s="23" t="s">
        <v>11</v>
      </c>
      <c r="H24" s="36" t="s">
        <v>12</v>
      </c>
      <c r="I24" s="23" t="s">
        <v>13</v>
      </c>
      <c r="J24" s="23" t="s">
        <v>14</v>
      </c>
      <c r="K24" s="23" t="s">
        <v>15</v>
      </c>
      <c r="L24" s="23" t="s">
        <v>16</v>
      </c>
      <c r="M24" s="35" t="s">
        <v>17</v>
      </c>
      <c r="N24" s="23" t="s">
        <v>18</v>
      </c>
    </row>
    <row r="25" spans="1:14" s="24" customFormat="1" ht="13.5">
      <c r="A25" s="99" t="s">
        <v>49</v>
      </c>
      <c r="B25" s="70" t="s">
        <v>50</v>
      </c>
      <c r="C25" s="69" t="s">
        <v>51</v>
      </c>
      <c r="D25" s="96">
        <v>0</v>
      </c>
      <c r="E25" s="86">
        <f aca="true" t="shared" si="1" ref="E25:E30">E$31+(D$31-D25)</f>
        <v>0.09236111111111112</v>
      </c>
      <c r="F25" s="37"/>
      <c r="G25" s="90"/>
      <c r="H25" s="37"/>
      <c r="I25" s="30"/>
      <c r="J25" s="30">
        <v>10</v>
      </c>
      <c r="K25" s="29">
        <f>SUM(Total!D24:H24)</f>
        <v>50</v>
      </c>
      <c r="L25" s="96">
        <v>0</v>
      </c>
      <c r="M25" s="39"/>
      <c r="N25" s="42"/>
    </row>
    <row r="26" spans="1:14" s="24" customFormat="1" ht="13.5">
      <c r="A26" s="100" t="s">
        <v>58</v>
      </c>
      <c r="B26" s="27">
        <v>1925</v>
      </c>
      <c r="C26" s="28" t="s">
        <v>57</v>
      </c>
      <c r="D26" s="96">
        <v>0</v>
      </c>
      <c r="E26" s="86">
        <f t="shared" si="1"/>
        <v>0.09236111111111112</v>
      </c>
      <c r="F26" s="37">
        <v>0.14605324074074075</v>
      </c>
      <c r="G26" s="90">
        <v>1</v>
      </c>
      <c r="H26" s="37">
        <f>F26-D26</f>
        <v>0.14605324074074075</v>
      </c>
      <c r="I26" s="30">
        <v>2</v>
      </c>
      <c r="J26" s="30">
        <v>2</v>
      </c>
      <c r="K26" s="29">
        <f>SUM(Total!D25:H25)</f>
        <v>10</v>
      </c>
      <c r="L26" s="96">
        <v>0</v>
      </c>
      <c r="M26" s="39"/>
      <c r="N26" s="40"/>
    </row>
    <row r="27" spans="1:14" s="24" customFormat="1" ht="13.5">
      <c r="A27" s="101" t="s">
        <v>41</v>
      </c>
      <c r="B27" s="92" t="s">
        <v>40</v>
      </c>
      <c r="C27" s="91" t="s">
        <v>48</v>
      </c>
      <c r="D27" s="96">
        <v>0.004861111111111111</v>
      </c>
      <c r="E27" s="86">
        <f t="shared" si="1"/>
        <v>0.08750000000000001</v>
      </c>
      <c r="F27" s="37"/>
      <c r="G27" s="90"/>
      <c r="H27" s="37"/>
      <c r="I27" s="30"/>
      <c r="J27" s="30">
        <v>10</v>
      </c>
      <c r="K27" s="29">
        <f>SUM(Total!D26:H26)</f>
        <v>50</v>
      </c>
      <c r="L27" s="96">
        <v>0.004861111111111111</v>
      </c>
      <c r="M27" s="39"/>
      <c r="N27" s="41"/>
    </row>
    <row r="28" spans="1:14" s="24" customFormat="1" ht="13.5">
      <c r="A28" s="99" t="s">
        <v>36</v>
      </c>
      <c r="B28" s="70">
        <v>15</v>
      </c>
      <c r="C28" s="69" t="s">
        <v>37</v>
      </c>
      <c r="D28" s="96">
        <v>0.009027777777777779</v>
      </c>
      <c r="E28" s="86">
        <f t="shared" si="1"/>
        <v>0.08333333333333334</v>
      </c>
      <c r="F28" s="37"/>
      <c r="G28" s="90"/>
      <c r="H28" s="37"/>
      <c r="I28" s="30"/>
      <c r="J28" s="30">
        <v>10</v>
      </c>
      <c r="K28" s="29">
        <f>SUM(Total!D27:H27)</f>
        <v>50</v>
      </c>
      <c r="L28" s="96">
        <v>0.009027777777777779</v>
      </c>
      <c r="M28" s="56"/>
      <c r="N28" s="62"/>
    </row>
    <row r="29" spans="1:14" s="24" customFormat="1" ht="13.5">
      <c r="A29" s="102" t="s">
        <v>21</v>
      </c>
      <c r="B29" s="72">
        <v>2939</v>
      </c>
      <c r="C29" s="71" t="s">
        <v>22</v>
      </c>
      <c r="D29" s="96">
        <v>0.013194444444444444</v>
      </c>
      <c r="E29" s="86">
        <f t="shared" si="1"/>
        <v>0.07916666666666668</v>
      </c>
      <c r="F29" s="37" t="s">
        <v>100</v>
      </c>
      <c r="G29" s="90"/>
      <c r="H29" s="37"/>
      <c r="I29" s="30"/>
      <c r="J29" s="30">
        <v>4</v>
      </c>
      <c r="K29" s="29">
        <f>SUM(Total!D28:H28)</f>
        <v>20</v>
      </c>
      <c r="L29" s="96">
        <v>0.013888888888888888</v>
      </c>
      <c r="M29" s="39" t="s">
        <v>65</v>
      </c>
      <c r="N29" s="40"/>
    </row>
    <row r="30" spans="1:14" s="24" customFormat="1" ht="13.5">
      <c r="A30" s="99" t="s">
        <v>53</v>
      </c>
      <c r="B30" s="70">
        <v>4655</v>
      </c>
      <c r="C30" s="69" t="s">
        <v>45</v>
      </c>
      <c r="D30" s="96">
        <v>0.009722222222222222</v>
      </c>
      <c r="E30" s="86">
        <f t="shared" si="1"/>
        <v>0.0826388888888889</v>
      </c>
      <c r="F30" s="74">
        <v>0.1515277777777778</v>
      </c>
      <c r="G30" s="90">
        <v>2</v>
      </c>
      <c r="H30" s="37">
        <f>F30-D30</f>
        <v>0.14180555555555557</v>
      </c>
      <c r="I30" s="30">
        <v>1</v>
      </c>
      <c r="J30" s="30">
        <v>1</v>
      </c>
      <c r="K30" s="29">
        <f>SUM(Total!D29:H29)</f>
        <v>9</v>
      </c>
      <c r="L30" s="96">
        <v>0.009027777777777779</v>
      </c>
      <c r="M30" s="39" t="s">
        <v>61</v>
      </c>
      <c r="N30" s="62"/>
    </row>
    <row r="31" spans="1:14" s="24" customFormat="1" ht="13.5">
      <c r="A31" s="99" t="s">
        <v>55</v>
      </c>
      <c r="B31" s="70">
        <v>6878</v>
      </c>
      <c r="C31" s="69" t="s">
        <v>54</v>
      </c>
      <c r="D31" s="96">
        <v>0.019444444444444445</v>
      </c>
      <c r="E31" s="88">
        <v>0.07291666666666667</v>
      </c>
      <c r="F31" s="74"/>
      <c r="G31" s="90"/>
      <c r="H31" s="37"/>
      <c r="I31" s="30"/>
      <c r="J31" s="30">
        <v>10</v>
      </c>
      <c r="K31" s="29">
        <f>SUM(Total!D30:H30)</f>
        <v>50</v>
      </c>
      <c r="L31" s="96">
        <v>0.019444444444444445</v>
      </c>
      <c r="M31" s="39"/>
      <c r="N31" s="62"/>
    </row>
    <row r="32" spans="1:14" s="24" customFormat="1" ht="13.5">
      <c r="A32" s="71" t="s">
        <v>72</v>
      </c>
      <c r="B32" s="72">
        <v>328</v>
      </c>
      <c r="C32" s="71" t="s">
        <v>73</v>
      </c>
      <c r="D32" s="96">
        <v>0.008333333333333333</v>
      </c>
      <c r="E32" s="86">
        <f>E$31+(D$31-D32)</f>
        <v>0.08402777777777778</v>
      </c>
      <c r="F32" s="95"/>
      <c r="G32" s="90"/>
      <c r="H32" s="37"/>
      <c r="I32" s="30"/>
      <c r="J32" s="30">
        <v>10</v>
      </c>
      <c r="K32" s="29">
        <f>SUM(Total!D31:H31)</f>
        <v>50</v>
      </c>
      <c r="L32" s="96">
        <v>0.008333333333333333</v>
      </c>
      <c r="M32" s="56"/>
      <c r="N32" s="62"/>
    </row>
    <row r="33" spans="1:14" s="24" customFormat="1" ht="13.5">
      <c r="A33" s="71" t="s">
        <v>84</v>
      </c>
      <c r="B33" s="72">
        <v>61</v>
      </c>
      <c r="C33" s="71" t="s">
        <v>85</v>
      </c>
      <c r="D33" s="105">
        <v>0.0006944444444444445</v>
      </c>
      <c r="E33" s="106">
        <f>E$31+(D$31-D33)</f>
        <v>0.09166666666666667</v>
      </c>
      <c r="F33" s="95"/>
      <c r="G33" s="90"/>
      <c r="H33" s="37"/>
      <c r="I33" s="30"/>
      <c r="J33" s="30">
        <v>10</v>
      </c>
      <c r="K33" s="29">
        <f>SUM(Total!D32:H32)</f>
        <v>44</v>
      </c>
      <c r="L33" s="105">
        <v>0.0006944444444444445</v>
      </c>
      <c r="M33" s="56"/>
      <c r="N33" s="62"/>
    </row>
    <row r="34" spans="1:14" s="24" customFormat="1" ht="13.5">
      <c r="A34" s="33"/>
      <c r="B34" s="34"/>
      <c r="C34" s="33"/>
      <c r="D34" s="43"/>
      <c r="E34" s="43"/>
      <c r="F34" s="44"/>
      <c r="G34" s="34"/>
      <c r="H34" s="44"/>
      <c r="I34" s="34"/>
      <c r="J34" s="34"/>
      <c r="K34" s="34"/>
      <c r="L34" s="107"/>
      <c r="M34" s="45"/>
      <c r="N34" s="46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1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80" zoomScaleNormal="80" zoomScalePageLayoutView="0" workbookViewId="0" topLeftCell="A4">
      <selection activeCell="L14" sqref="L14"/>
    </sheetView>
  </sheetViews>
  <sheetFormatPr defaultColWidth="9.140625" defaultRowHeight="12.75"/>
  <cols>
    <col min="1" max="1" width="22.140625" style="0" customWidth="1"/>
    <col min="2" max="2" width="11.140625" style="0" customWidth="1"/>
    <col min="3" max="3" width="15.421875" style="0" customWidth="1"/>
    <col min="4" max="4" width="14.00390625" style="9" customWidth="1"/>
    <col min="5" max="5" width="15.7109375" style="9" customWidth="1"/>
    <col min="6" max="6" width="12.140625" style="5" customWidth="1"/>
    <col min="7" max="7" width="14.57421875" style="7" customWidth="1"/>
    <col min="8" max="8" width="9.421875" style="0" customWidth="1"/>
    <col min="9" max="9" width="13.57421875" style="5" customWidth="1"/>
    <col min="10" max="10" width="12.00390625" style="5" customWidth="1"/>
    <col min="11" max="11" width="11.57421875" style="5" customWidth="1"/>
    <col min="12" max="12" width="11.421875" style="10" customWidth="1"/>
    <col min="13" max="13" width="12.28125" style="5" customWidth="1"/>
    <col min="14" max="15" width="11.140625" style="0" customWidth="1"/>
  </cols>
  <sheetData>
    <row r="1" spans="1:13" ht="1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3" s="24" customFormat="1" ht="13.5">
      <c r="A2" s="47" t="s">
        <v>0</v>
      </c>
      <c r="B2" s="48" t="s">
        <v>86</v>
      </c>
      <c r="C2" s="47"/>
      <c r="D2" s="49"/>
      <c r="E2" s="49"/>
      <c r="F2" s="51"/>
      <c r="G2" s="50"/>
      <c r="H2" s="47"/>
      <c r="I2" s="51"/>
      <c r="J2" s="51"/>
      <c r="K2" s="51"/>
      <c r="L2" s="52"/>
      <c r="M2" s="51"/>
    </row>
    <row r="3" spans="1:13" s="24" customFormat="1" ht="13.5">
      <c r="A3" s="47" t="s">
        <v>1</v>
      </c>
      <c r="B3" s="53">
        <v>6</v>
      </c>
      <c r="C3" s="47"/>
      <c r="D3" s="49"/>
      <c r="E3" s="49"/>
      <c r="F3" s="51"/>
      <c r="G3" s="50"/>
      <c r="H3" s="47"/>
      <c r="I3" s="51"/>
      <c r="J3" s="51"/>
      <c r="K3" s="51"/>
      <c r="L3" s="52"/>
      <c r="M3" s="51"/>
    </row>
    <row r="4" spans="1:13" s="24" customFormat="1" ht="13.5">
      <c r="A4" s="47" t="s">
        <v>2</v>
      </c>
      <c r="B4" s="54" t="s">
        <v>101</v>
      </c>
      <c r="C4" s="54"/>
      <c r="D4" s="49"/>
      <c r="E4" s="49"/>
      <c r="F4" s="51"/>
      <c r="G4" s="50"/>
      <c r="H4" s="47"/>
      <c r="I4" s="51"/>
      <c r="J4" s="51"/>
      <c r="K4" s="48" t="s">
        <v>3</v>
      </c>
      <c r="L4" s="55" t="s">
        <v>76</v>
      </c>
      <c r="M4" s="51"/>
    </row>
    <row r="5" spans="1:13" s="24" customFormat="1" ht="13.5">
      <c r="A5" s="47" t="s">
        <v>4</v>
      </c>
      <c r="B5" s="53">
        <v>5</v>
      </c>
      <c r="C5" s="47"/>
      <c r="D5" s="49"/>
      <c r="E5" s="84"/>
      <c r="F5" s="51"/>
      <c r="G5" s="50"/>
      <c r="H5" s="47"/>
      <c r="I5" s="51"/>
      <c r="J5" s="51"/>
      <c r="K5" s="48" t="s">
        <v>39</v>
      </c>
      <c r="L5" s="55"/>
      <c r="M5" s="51"/>
    </row>
    <row r="6" spans="1:13" s="24" customFormat="1" ht="13.5">
      <c r="A6" s="47" t="s">
        <v>5</v>
      </c>
      <c r="B6" s="53" t="s">
        <v>102</v>
      </c>
      <c r="C6" s="47"/>
      <c r="D6" s="49"/>
      <c r="E6" s="49"/>
      <c r="F6" s="51"/>
      <c r="G6" s="50"/>
      <c r="H6" s="47"/>
      <c r="I6" s="51"/>
      <c r="J6" s="51"/>
      <c r="K6" s="51"/>
      <c r="L6" s="52"/>
      <c r="M6" s="51"/>
    </row>
    <row r="7" spans="1:13" s="24" customFormat="1" ht="13.5">
      <c r="A7" s="47"/>
      <c r="B7" s="47"/>
      <c r="C7" s="47"/>
      <c r="D7" s="49"/>
      <c r="E7" s="49"/>
      <c r="F7" s="51"/>
      <c r="G7" s="50"/>
      <c r="H7" s="47"/>
      <c r="I7" s="51"/>
      <c r="J7" s="51"/>
      <c r="K7" s="51"/>
      <c r="L7" s="52"/>
      <c r="M7" s="51"/>
    </row>
    <row r="8" spans="1:13" ht="1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24" customFormat="1" ht="27">
      <c r="A9" s="22" t="s">
        <v>7</v>
      </c>
      <c r="B9" s="23" t="s">
        <v>8</v>
      </c>
      <c r="C9" s="22" t="s">
        <v>9</v>
      </c>
      <c r="D9" s="65" t="s">
        <v>46</v>
      </c>
      <c r="E9" s="85" t="s">
        <v>56</v>
      </c>
      <c r="F9" s="36" t="s">
        <v>10</v>
      </c>
      <c r="G9" s="23" t="s">
        <v>11</v>
      </c>
      <c r="H9" s="36" t="s">
        <v>12</v>
      </c>
      <c r="I9" s="23" t="s">
        <v>13</v>
      </c>
      <c r="J9" s="23" t="s">
        <v>14</v>
      </c>
      <c r="K9" s="23" t="s">
        <v>15</v>
      </c>
      <c r="L9" s="23" t="s">
        <v>16</v>
      </c>
      <c r="M9" s="35" t="s">
        <v>17</v>
      </c>
      <c r="N9" s="23" t="s">
        <v>18</v>
      </c>
    </row>
    <row r="10" spans="1:14" s="24" customFormat="1" ht="13.5">
      <c r="A10" s="80" t="s">
        <v>59</v>
      </c>
      <c r="B10" s="81" t="s">
        <v>60</v>
      </c>
      <c r="C10" s="66" t="s">
        <v>69</v>
      </c>
      <c r="D10" s="75">
        <v>0</v>
      </c>
      <c r="E10" s="86">
        <f>E$14+(D$14-D10)</f>
        <v>0.09166666666666667</v>
      </c>
      <c r="F10" s="89">
        <v>0.1563425925925926</v>
      </c>
      <c r="G10" s="90">
        <v>1</v>
      </c>
      <c r="H10" s="37">
        <f>F10-D10</f>
        <v>0.1563425925925926</v>
      </c>
      <c r="I10" s="30">
        <v>4</v>
      </c>
      <c r="J10" s="30">
        <v>4</v>
      </c>
      <c r="K10" s="29">
        <f>SUM(Total!D8:I8)</f>
        <v>18</v>
      </c>
      <c r="L10" s="75">
        <v>0</v>
      </c>
      <c r="M10" s="39"/>
      <c r="N10" s="40"/>
    </row>
    <row r="11" spans="1:14" s="24" customFormat="1" ht="27">
      <c r="A11" s="67" t="s">
        <v>47</v>
      </c>
      <c r="B11" s="68" t="s">
        <v>38</v>
      </c>
      <c r="C11" s="69" t="s">
        <v>22</v>
      </c>
      <c r="D11" s="75">
        <v>0.004861111111111111</v>
      </c>
      <c r="E11" s="86">
        <f>E$14+(D$14-D11)</f>
        <v>0.08680555555555555</v>
      </c>
      <c r="F11" s="74">
        <v>0.15980324074074073</v>
      </c>
      <c r="G11" s="38">
        <v>2</v>
      </c>
      <c r="H11" s="37">
        <f>F11-D11</f>
        <v>0.1549421296296296</v>
      </c>
      <c r="I11" s="27">
        <v>3</v>
      </c>
      <c r="J11" s="27">
        <v>3</v>
      </c>
      <c r="K11" s="29">
        <f>SUM(Total!D9:I9)</f>
        <v>13</v>
      </c>
      <c r="L11" s="75">
        <v>0.004166666666666667</v>
      </c>
      <c r="M11" s="39" t="s">
        <v>61</v>
      </c>
      <c r="N11" s="40"/>
    </row>
    <row r="12" spans="1:14" s="24" customFormat="1" ht="13.5">
      <c r="A12" s="69" t="s">
        <v>70</v>
      </c>
      <c r="B12" s="70" t="s">
        <v>66</v>
      </c>
      <c r="C12" s="69" t="s">
        <v>52</v>
      </c>
      <c r="D12" s="75">
        <v>0.002777777777777778</v>
      </c>
      <c r="E12" s="86">
        <f>E$14+(D$14-D12)</f>
        <v>0.08888888888888889</v>
      </c>
      <c r="F12" s="37"/>
      <c r="G12" s="38"/>
      <c r="H12" s="37"/>
      <c r="I12" s="27"/>
      <c r="J12" s="27">
        <v>20</v>
      </c>
      <c r="K12" s="29">
        <f>SUM(Total!D10:I10)</f>
        <v>70</v>
      </c>
      <c r="L12" s="75">
        <v>0.002777777777777778</v>
      </c>
      <c r="M12" s="39"/>
      <c r="N12" s="40"/>
    </row>
    <row r="13" spans="1:14" s="24" customFormat="1" ht="13.5">
      <c r="A13" s="28" t="s">
        <v>42</v>
      </c>
      <c r="B13" s="27" t="s">
        <v>43</v>
      </c>
      <c r="C13" s="28" t="s">
        <v>44</v>
      </c>
      <c r="D13" s="75">
        <v>0.007638888888888889</v>
      </c>
      <c r="E13" s="86">
        <f>E$14+(D$14-D13)</f>
        <v>0.08402777777777778</v>
      </c>
      <c r="F13" s="37">
        <v>0.16252314814814814</v>
      </c>
      <c r="G13" s="38">
        <v>4</v>
      </c>
      <c r="H13" s="37">
        <f>F13-D13</f>
        <v>0.15488425925925925</v>
      </c>
      <c r="I13" s="27">
        <v>2</v>
      </c>
      <c r="J13" s="27">
        <v>2</v>
      </c>
      <c r="K13" s="29">
        <f>SUM(Total!D11:I11)</f>
        <v>17</v>
      </c>
      <c r="L13" s="75">
        <v>0.0062499999999999995</v>
      </c>
      <c r="M13" s="39" t="s">
        <v>64</v>
      </c>
      <c r="N13" s="40"/>
    </row>
    <row r="14" spans="1:14" s="24" customFormat="1" ht="13.5">
      <c r="A14" s="28" t="s">
        <v>19</v>
      </c>
      <c r="B14" s="27">
        <v>610</v>
      </c>
      <c r="C14" s="28" t="s">
        <v>20</v>
      </c>
      <c r="D14" s="75">
        <v>0.01875</v>
      </c>
      <c r="E14" s="87">
        <v>0.07291666666666667</v>
      </c>
      <c r="F14" s="74"/>
      <c r="G14" s="38"/>
      <c r="H14" s="37"/>
      <c r="I14" s="27"/>
      <c r="J14" s="27">
        <v>20</v>
      </c>
      <c r="K14" s="29">
        <f>SUM(Total!D12:I12)</f>
        <v>70</v>
      </c>
      <c r="L14" s="75">
        <v>0.01875</v>
      </c>
      <c r="M14" s="39"/>
      <c r="N14" s="62"/>
    </row>
    <row r="15" spans="1:14" s="24" customFormat="1" ht="13.5">
      <c r="A15" s="28" t="s">
        <v>33</v>
      </c>
      <c r="B15" s="27">
        <v>2679</v>
      </c>
      <c r="C15" s="28" t="s">
        <v>34</v>
      </c>
      <c r="D15" s="75">
        <v>0.017361111111111112</v>
      </c>
      <c r="E15" s="103">
        <f aca="true" t="shared" si="0" ref="E15:E21">E$14+(D$14-D15)</f>
        <v>0.07430555555555556</v>
      </c>
      <c r="F15" s="74"/>
      <c r="G15" s="38"/>
      <c r="H15" s="37"/>
      <c r="I15" s="27"/>
      <c r="J15" s="27">
        <v>20</v>
      </c>
      <c r="K15" s="29">
        <f>SUM(Total!D13:I13)</f>
        <v>70</v>
      </c>
      <c r="L15" s="75">
        <v>0.017361111111111112</v>
      </c>
      <c r="M15" s="39"/>
      <c r="N15" s="62"/>
    </row>
    <row r="16" spans="1:14" s="24" customFormat="1" ht="13.5">
      <c r="A16" s="28" t="s">
        <v>63</v>
      </c>
      <c r="B16" s="27">
        <v>5314</v>
      </c>
      <c r="C16" s="28" t="s">
        <v>62</v>
      </c>
      <c r="D16" s="93">
        <v>0.003472222222222222</v>
      </c>
      <c r="E16" s="103">
        <f t="shared" si="0"/>
        <v>0.08819444444444445</v>
      </c>
      <c r="F16" s="74"/>
      <c r="G16" s="38"/>
      <c r="H16" s="37"/>
      <c r="I16" s="27"/>
      <c r="J16" s="27">
        <v>20</v>
      </c>
      <c r="K16" s="29">
        <f>SUM(Total!D14:I14)</f>
        <v>70</v>
      </c>
      <c r="L16" s="93">
        <v>0.003472222222222222</v>
      </c>
      <c r="M16" s="39"/>
      <c r="N16" s="62"/>
    </row>
    <row r="17" spans="1:14" s="24" customFormat="1" ht="13.5">
      <c r="A17" s="28" t="s">
        <v>67</v>
      </c>
      <c r="B17" s="27">
        <v>35000</v>
      </c>
      <c r="C17" s="28" t="s">
        <v>68</v>
      </c>
      <c r="D17" s="73">
        <v>0.0062499999999999995</v>
      </c>
      <c r="E17" s="103">
        <f t="shared" si="0"/>
        <v>0.08541666666666667</v>
      </c>
      <c r="F17" s="74"/>
      <c r="G17" s="38"/>
      <c r="H17" s="37"/>
      <c r="I17" s="27"/>
      <c r="J17" s="27">
        <v>20</v>
      </c>
      <c r="K17" s="29">
        <f>SUM(Total!D15:I15)</f>
        <v>70</v>
      </c>
      <c r="L17" s="73">
        <v>0.0062499999999999995</v>
      </c>
      <c r="M17" s="39"/>
      <c r="N17" s="62"/>
    </row>
    <row r="18" spans="1:14" s="24" customFormat="1" ht="13.5">
      <c r="A18" s="97" t="s">
        <v>71</v>
      </c>
      <c r="B18" s="30">
        <v>994</v>
      </c>
      <c r="C18" s="97" t="s">
        <v>74</v>
      </c>
      <c r="D18" s="98">
        <v>0.015972222222222224</v>
      </c>
      <c r="E18" s="103">
        <f t="shared" si="0"/>
        <v>0.07569444444444445</v>
      </c>
      <c r="F18" s="74"/>
      <c r="G18" s="90"/>
      <c r="H18" s="37"/>
      <c r="I18" s="30"/>
      <c r="J18" s="27">
        <v>20</v>
      </c>
      <c r="K18" s="29">
        <f>SUM(Total!D16:I16)</f>
        <v>70</v>
      </c>
      <c r="L18" s="98">
        <v>0.015972222222222224</v>
      </c>
      <c r="M18" s="56"/>
      <c r="N18" s="62"/>
    </row>
    <row r="19" spans="1:14" s="24" customFormat="1" ht="13.5">
      <c r="A19" s="97" t="s">
        <v>80</v>
      </c>
      <c r="B19" s="30">
        <v>3805</v>
      </c>
      <c r="C19" s="97" t="s">
        <v>77</v>
      </c>
      <c r="D19" s="98">
        <v>0.014583333333333332</v>
      </c>
      <c r="E19" s="104">
        <f t="shared" si="0"/>
        <v>0.07708333333333334</v>
      </c>
      <c r="F19" s="74">
        <v>0.16917824074074073</v>
      </c>
      <c r="G19" s="90">
        <v>5</v>
      </c>
      <c r="H19" s="37">
        <f>F19-D19</f>
        <v>0.1545949074074074</v>
      </c>
      <c r="I19" s="30">
        <v>1</v>
      </c>
      <c r="J19" s="27">
        <v>1</v>
      </c>
      <c r="K19" s="29">
        <f>SUM(Total!D17:I17)</f>
        <v>12</v>
      </c>
      <c r="L19" s="98">
        <v>0.012499999999999999</v>
      </c>
      <c r="M19" s="56" t="s">
        <v>75</v>
      </c>
      <c r="N19" s="62"/>
    </row>
    <row r="20" spans="1:14" s="24" customFormat="1" ht="13.5">
      <c r="A20" s="97" t="s">
        <v>81</v>
      </c>
      <c r="B20" s="30" t="s">
        <v>78</v>
      </c>
      <c r="C20" s="97" t="s">
        <v>79</v>
      </c>
      <c r="D20" s="98">
        <v>0.001388888888888889</v>
      </c>
      <c r="E20" s="104">
        <f t="shared" si="0"/>
        <v>0.09027777777777779</v>
      </c>
      <c r="F20" s="74"/>
      <c r="G20" s="90"/>
      <c r="H20" s="37"/>
      <c r="I20" s="30"/>
      <c r="J20" s="27">
        <v>20</v>
      </c>
      <c r="K20" s="29">
        <f>SUM(Total!D18:I18)</f>
        <v>70</v>
      </c>
      <c r="L20" s="98">
        <v>0.001388888888888889</v>
      </c>
      <c r="M20" s="39"/>
      <c r="N20" s="62"/>
    </row>
    <row r="21" spans="1:14" s="24" customFormat="1" ht="13.5">
      <c r="A21" s="97" t="s">
        <v>104</v>
      </c>
      <c r="B21" s="30">
        <v>88</v>
      </c>
      <c r="C21" s="97" t="s">
        <v>103</v>
      </c>
      <c r="D21" s="98">
        <v>0</v>
      </c>
      <c r="E21" s="104">
        <f t="shared" si="0"/>
        <v>0.09166666666666667</v>
      </c>
      <c r="F21" s="74">
        <v>0.16215277777777778</v>
      </c>
      <c r="G21" s="90">
        <v>3</v>
      </c>
      <c r="H21" s="37">
        <f>F21-D21</f>
        <v>0.16215277777777778</v>
      </c>
      <c r="I21" s="30">
        <v>5</v>
      </c>
      <c r="J21" s="27">
        <v>5</v>
      </c>
      <c r="K21" s="29">
        <f>SUM(Total!D19:I19)</f>
        <v>55</v>
      </c>
      <c r="L21" s="98">
        <v>0</v>
      </c>
      <c r="M21" s="56"/>
      <c r="N21" s="62"/>
    </row>
    <row r="22" spans="1:14" s="24" customFormat="1" ht="13.5">
      <c r="A22" s="33"/>
      <c r="B22" s="34"/>
      <c r="C22" s="33"/>
      <c r="D22" s="64"/>
      <c r="E22" s="43"/>
      <c r="F22" s="44"/>
      <c r="G22" s="34"/>
      <c r="H22" s="44"/>
      <c r="I22" s="33"/>
      <c r="J22" s="34"/>
      <c r="K22" s="34"/>
      <c r="L22" s="43"/>
      <c r="M22" s="45"/>
      <c r="N22" s="46"/>
    </row>
    <row r="23" spans="1:13" ht="15">
      <c r="A23" s="14"/>
      <c r="B23" s="15"/>
      <c r="C23" s="14"/>
      <c r="D23" s="16"/>
      <c r="E23" s="16"/>
      <c r="F23" s="15"/>
      <c r="G23" s="17"/>
      <c r="H23" s="14"/>
      <c r="I23" s="15"/>
      <c r="J23" s="15"/>
      <c r="K23" s="16"/>
      <c r="L23" s="16"/>
      <c r="M23" s="16"/>
    </row>
    <row r="24" spans="1:13" ht="15">
      <c r="A24" s="3" t="s">
        <v>35</v>
      </c>
      <c r="B24" s="2"/>
      <c r="C24" s="2"/>
      <c r="D24" s="4"/>
      <c r="E24" s="4"/>
      <c r="F24" s="4"/>
      <c r="G24" s="6"/>
      <c r="H24" s="2"/>
      <c r="I24" s="4"/>
      <c r="J24" s="4"/>
      <c r="K24" s="4"/>
      <c r="L24" s="13"/>
      <c r="M24" s="4"/>
    </row>
    <row r="25" spans="1:14" s="24" customFormat="1" ht="27">
      <c r="A25" s="22" t="s">
        <v>7</v>
      </c>
      <c r="B25" s="23" t="s">
        <v>8</v>
      </c>
      <c r="C25" s="22" t="s">
        <v>9</v>
      </c>
      <c r="D25" s="65" t="s">
        <v>46</v>
      </c>
      <c r="E25" s="85" t="s">
        <v>56</v>
      </c>
      <c r="F25" s="36" t="s">
        <v>10</v>
      </c>
      <c r="G25" s="23" t="s">
        <v>11</v>
      </c>
      <c r="H25" s="36" t="s">
        <v>12</v>
      </c>
      <c r="I25" s="23" t="s">
        <v>13</v>
      </c>
      <c r="J25" s="23" t="s">
        <v>14</v>
      </c>
      <c r="K25" s="23" t="s">
        <v>15</v>
      </c>
      <c r="L25" s="23" t="s">
        <v>16</v>
      </c>
      <c r="M25" s="35" t="s">
        <v>17</v>
      </c>
      <c r="N25" s="23" t="s">
        <v>18</v>
      </c>
    </row>
    <row r="26" spans="1:14" s="24" customFormat="1" ht="13.5">
      <c r="A26" s="99" t="s">
        <v>49</v>
      </c>
      <c r="B26" s="70" t="s">
        <v>50</v>
      </c>
      <c r="C26" s="69" t="s">
        <v>51</v>
      </c>
      <c r="D26" s="96">
        <v>0</v>
      </c>
      <c r="E26" s="86">
        <f aca="true" t="shared" si="1" ref="E26:E31">E$32+(D$32-D26)</f>
        <v>0.09236111111111112</v>
      </c>
      <c r="F26" s="37"/>
      <c r="G26" s="90"/>
      <c r="H26" s="37"/>
      <c r="I26" s="30"/>
      <c r="J26" s="30">
        <v>10</v>
      </c>
      <c r="K26" s="29">
        <f>SUM(Total!D24:I24)</f>
        <v>60</v>
      </c>
      <c r="L26" s="96">
        <v>0</v>
      </c>
      <c r="M26" s="39"/>
      <c r="N26" s="42"/>
    </row>
    <row r="27" spans="1:14" s="24" customFormat="1" ht="13.5">
      <c r="A27" s="100" t="s">
        <v>58</v>
      </c>
      <c r="B27" s="27">
        <v>1925</v>
      </c>
      <c r="C27" s="28" t="s">
        <v>57</v>
      </c>
      <c r="D27" s="96">
        <v>0</v>
      </c>
      <c r="E27" s="86">
        <f t="shared" si="1"/>
        <v>0.09236111111111112</v>
      </c>
      <c r="F27" s="37"/>
      <c r="G27" s="90"/>
      <c r="H27" s="37"/>
      <c r="I27" s="30"/>
      <c r="J27" s="30">
        <v>10</v>
      </c>
      <c r="K27" s="29">
        <f>SUM(Total!D25:I25)</f>
        <v>20</v>
      </c>
      <c r="L27" s="96">
        <v>0</v>
      </c>
      <c r="M27" s="39"/>
      <c r="N27" s="40"/>
    </row>
    <row r="28" spans="1:14" s="24" customFormat="1" ht="13.5">
      <c r="A28" s="101" t="s">
        <v>41</v>
      </c>
      <c r="B28" s="92" t="s">
        <v>40</v>
      </c>
      <c r="C28" s="91" t="s">
        <v>48</v>
      </c>
      <c r="D28" s="96">
        <v>0.004861111111111111</v>
      </c>
      <c r="E28" s="86">
        <f t="shared" si="1"/>
        <v>0.08750000000000001</v>
      </c>
      <c r="F28" s="37"/>
      <c r="G28" s="90"/>
      <c r="H28" s="37"/>
      <c r="I28" s="30"/>
      <c r="J28" s="30">
        <v>10</v>
      </c>
      <c r="K28" s="29">
        <f>SUM(Total!D26:I26)</f>
        <v>60</v>
      </c>
      <c r="L28" s="96">
        <v>0.004861111111111111</v>
      </c>
      <c r="M28" s="39"/>
      <c r="N28" s="41"/>
    </row>
    <row r="29" spans="1:14" s="24" customFormat="1" ht="13.5">
      <c r="A29" s="99" t="s">
        <v>36</v>
      </c>
      <c r="B29" s="70">
        <v>15</v>
      </c>
      <c r="C29" s="69" t="s">
        <v>37</v>
      </c>
      <c r="D29" s="96">
        <v>0.009027777777777779</v>
      </c>
      <c r="E29" s="86">
        <f t="shared" si="1"/>
        <v>0.08333333333333334</v>
      </c>
      <c r="F29" s="37"/>
      <c r="G29" s="90"/>
      <c r="H29" s="37"/>
      <c r="I29" s="30"/>
      <c r="J29" s="30">
        <v>10</v>
      </c>
      <c r="K29" s="29">
        <f>SUM(Total!D27:I27)</f>
        <v>60</v>
      </c>
      <c r="L29" s="96">
        <v>0.009027777777777779</v>
      </c>
      <c r="M29" s="56"/>
      <c r="N29" s="62"/>
    </row>
    <row r="30" spans="1:14" s="24" customFormat="1" ht="13.5">
      <c r="A30" s="102" t="s">
        <v>21</v>
      </c>
      <c r="B30" s="72">
        <v>2939</v>
      </c>
      <c r="C30" s="71" t="s">
        <v>22</v>
      </c>
      <c r="D30" s="96">
        <v>0.013888888888888888</v>
      </c>
      <c r="E30" s="86">
        <f t="shared" si="1"/>
        <v>0.07847222222222222</v>
      </c>
      <c r="F30" s="37">
        <v>0.17928240740740742</v>
      </c>
      <c r="G30" s="90">
        <v>1</v>
      </c>
      <c r="H30" s="37">
        <f>F30-D30</f>
        <v>0.16539351851851852</v>
      </c>
      <c r="I30" s="30">
        <v>1</v>
      </c>
      <c r="J30" s="30">
        <v>1</v>
      </c>
      <c r="K30" s="29">
        <f>SUM(Total!D28:I28)</f>
        <v>21</v>
      </c>
      <c r="L30" s="96">
        <v>0.013194444444444444</v>
      </c>
      <c r="M30" s="39" t="s">
        <v>61</v>
      </c>
      <c r="N30" s="40"/>
    </row>
    <row r="31" spans="1:14" s="24" customFormat="1" ht="13.5">
      <c r="A31" s="99" t="s">
        <v>53</v>
      </c>
      <c r="B31" s="70">
        <v>4655</v>
      </c>
      <c r="C31" s="69" t="s">
        <v>45</v>
      </c>
      <c r="D31" s="96">
        <v>0.009027777777777779</v>
      </c>
      <c r="E31" s="86">
        <f t="shared" si="1"/>
        <v>0.08333333333333334</v>
      </c>
      <c r="F31" s="74">
        <v>0.18142361111111113</v>
      </c>
      <c r="G31" s="90">
        <v>2</v>
      </c>
      <c r="H31" s="37">
        <f>F31-D31</f>
        <v>0.17239583333333336</v>
      </c>
      <c r="I31" s="30">
        <v>2</v>
      </c>
      <c r="J31" s="30">
        <v>2</v>
      </c>
      <c r="K31" s="29">
        <f>SUM(Total!D29:I29)</f>
        <v>11</v>
      </c>
      <c r="L31" s="96">
        <v>0.009027777777777779</v>
      </c>
      <c r="M31" s="39"/>
      <c r="N31" s="62"/>
    </row>
    <row r="32" spans="1:14" s="24" customFormat="1" ht="13.5">
      <c r="A32" s="99" t="s">
        <v>55</v>
      </c>
      <c r="B32" s="70">
        <v>6878</v>
      </c>
      <c r="C32" s="69" t="s">
        <v>54</v>
      </c>
      <c r="D32" s="96">
        <v>0.019444444444444445</v>
      </c>
      <c r="E32" s="88">
        <v>0.07291666666666667</v>
      </c>
      <c r="F32" s="74"/>
      <c r="G32" s="90"/>
      <c r="H32" s="37"/>
      <c r="I32" s="30"/>
      <c r="J32" s="30">
        <v>10</v>
      </c>
      <c r="K32" s="29">
        <f>SUM(Total!D30:I30)</f>
        <v>60</v>
      </c>
      <c r="L32" s="96">
        <v>0.019444444444444445</v>
      </c>
      <c r="M32" s="39"/>
      <c r="N32" s="62"/>
    </row>
    <row r="33" spans="1:14" s="24" customFormat="1" ht="13.5">
      <c r="A33" s="71" t="s">
        <v>72</v>
      </c>
      <c r="B33" s="72">
        <v>328</v>
      </c>
      <c r="C33" s="71" t="s">
        <v>73</v>
      </c>
      <c r="D33" s="96">
        <v>0.008333333333333333</v>
      </c>
      <c r="E33" s="86">
        <f>E$32+(D$32-D33)</f>
        <v>0.08402777777777778</v>
      </c>
      <c r="F33" s="95"/>
      <c r="G33" s="90"/>
      <c r="H33" s="37"/>
      <c r="I33" s="30"/>
      <c r="J33" s="30">
        <v>10</v>
      </c>
      <c r="K33" s="29">
        <f>SUM(Total!D31:I31)</f>
        <v>60</v>
      </c>
      <c r="L33" s="96">
        <v>0.008333333333333333</v>
      </c>
      <c r="M33" s="56"/>
      <c r="N33" s="62"/>
    </row>
    <row r="34" spans="1:14" s="24" customFormat="1" ht="13.5">
      <c r="A34" s="71" t="s">
        <v>84</v>
      </c>
      <c r="B34" s="72">
        <v>61</v>
      </c>
      <c r="C34" s="71" t="s">
        <v>85</v>
      </c>
      <c r="D34" s="105">
        <v>0.0006944444444444445</v>
      </c>
      <c r="E34" s="106">
        <f>E$32+(D$32-D34)</f>
        <v>0.09166666666666667</v>
      </c>
      <c r="F34" s="95"/>
      <c r="G34" s="90"/>
      <c r="H34" s="37"/>
      <c r="I34" s="30"/>
      <c r="J34" s="30">
        <v>10</v>
      </c>
      <c r="K34" s="29">
        <f>SUM(Total!D32:I32)</f>
        <v>54</v>
      </c>
      <c r="L34" s="105">
        <v>0.0006944444444444445</v>
      </c>
      <c r="M34" s="56"/>
      <c r="N34" s="62"/>
    </row>
    <row r="35" spans="1:14" s="24" customFormat="1" ht="13.5">
      <c r="A35" s="33"/>
      <c r="B35" s="34"/>
      <c r="C35" s="33"/>
      <c r="D35" s="43"/>
      <c r="E35" s="43"/>
      <c r="F35" s="44"/>
      <c r="G35" s="34"/>
      <c r="H35" s="44"/>
      <c r="I35" s="34"/>
      <c r="J35" s="34"/>
      <c r="K35" s="34"/>
      <c r="L35" s="107"/>
      <c r="M35" s="45"/>
      <c r="N35" s="46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1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3">
      <selection activeCell="M31" sqref="M31"/>
    </sheetView>
  </sheetViews>
  <sheetFormatPr defaultColWidth="9.140625" defaultRowHeight="12.75"/>
  <cols>
    <col min="1" max="1" width="22.140625" style="0" customWidth="1"/>
    <col min="2" max="2" width="9.140625" style="5" customWidth="1"/>
    <col min="3" max="3" width="16.00390625" style="0" customWidth="1"/>
    <col min="4" max="7" width="9.140625" style="5" customWidth="1"/>
    <col min="10" max="13" width="9.140625" style="5" customWidth="1"/>
  </cols>
  <sheetData>
    <row r="1" spans="1:2" ht="12.75">
      <c r="A1" s="1"/>
      <c r="B1" s="11"/>
    </row>
    <row r="2" spans="1:12" ht="15">
      <c r="A2" s="3" t="s">
        <v>32</v>
      </c>
      <c r="B2" s="12"/>
      <c r="J2" s="11"/>
      <c r="K2" s="11"/>
      <c r="L2" s="11"/>
    </row>
    <row r="3" spans="1:12" ht="15">
      <c r="A3" s="3" t="str">
        <f>'Race 1'!B2</f>
        <v>Spring 2018-19</v>
      </c>
      <c r="B3" s="11"/>
      <c r="J3" s="11"/>
      <c r="K3" s="11"/>
      <c r="L3" s="11"/>
    </row>
    <row r="4" spans="1:2" ht="12.75">
      <c r="A4" s="1"/>
      <c r="B4" s="11"/>
    </row>
    <row r="5" spans="1:13" ht="12.75">
      <c r="A5" s="1"/>
      <c r="B5" s="11"/>
      <c r="C5" s="1"/>
      <c r="D5" s="11"/>
      <c r="E5" s="11"/>
      <c r="F5" s="11"/>
      <c r="G5" s="11"/>
      <c r="H5" s="1"/>
      <c r="I5" s="1"/>
      <c r="J5" s="11"/>
      <c r="K5" s="11"/>
      <c r="L5" s="11"/>
      <c r="M5" s="11"/>
    </row>
    <row r="6" spans="1:13" ht="15">
      <c r="A6" s="3" t="s">
        <v>6</v>
      </c>
      <c r="B6" s="11"/>
      <c r="D6" s="11"/>
      <c r="E6" s="11"/>
      <c r="F6" s="11"/>
      <c r="G6" s="11"/>
      <c r="H6" s="1"/>
      <c r="I6" s="1"/>
      <c r="J6" s="11"/>
      <c r="K6" s="11"/>
      <c r="L6" s="11"/>
      <c r="M6" s="11"/>
    </row>
    <row r="7" spans="1:13" s="32" customFormat="1" ht="41.25">
      <c r="A7" s="31" t="s">
        <v>7</v>
      </c>
      <c r="B7" s="23" t="s">
        <v>8</v>
      </c>
      <c r="C7" s="31" t="s">
        <v>9</v>
      </c>
      <c r="D7" s="23" t="s">
        <v>23</v>
      </c>
      <c r="E7" s="23" t="s">
        <v>24</v>
      </c>
      <c r="F7" s="23" t="s">
        <v>25</v>
      </c>
      <c r="G7" s="23" t="s">
        <v>26</v>
      </c>
      <c r="H7" s="23" t="s">
        <v>27</v>
      </c>
      <c r="I7" s="23" t="s">
        <v>98</v>
      </c>
      <c r="J7" s="23" t="s">
        <v>28</v>
      </c>
      <c r="K7" s="23" t="s">
        <v>31</v>
      </c>
      <c r="L7" s="23" t="s">
        <v>29</v>
      </c>
      <c r="M7" s="23" t="s">
        <v>30</v>
      </c>
    </row>
    <row r="8" spans="1:13" s="83" customFormat="1" ht="13.5">
      <c r="A8" s="76" t="str">
        <f>'Race 1'!A10</f>
        <v>Still Festering</v>
      </c>
      <c r="B8" s="94" t="str">
        <f>'Race 1'!B10</f>
        <v>M106</v>
      </c>
      <c r="C8" s="76" t="str">
        <f>'Race 1'!C10</f>
        <v>P. O'Brien et. al</v>
      </c>
      <c r="D8" s="79">
        <f>'Race 1'!J10</f>
        <v>4</v>
      </c>
      <c r="E8" s="79">
        <f>'Race 2'!J10</f>
        <v>4</v>
      </c>
      <c r="F8" s="79">
        <f>'Race 3'!J10</f>
        <v>1</v>
      </c>
      <c r="G8" s="79">
        <f>'Race 4'!J10</f>
        <v>4</v>
      </c>
      <c r="H8" s="79">
        <f>'Race 5'!J10</f>
        <v>1</v>
      </c>
      <c r="I8" s="79">
        <f>'Race 6'!J10</f>
        <v>4</v>
      </c>
      <c r="J8" s="79">
        <f>SUM(D8:I8)</f>
        <v>18</v>
      </c>
      <c r="K8" s="79">
        <v>4</v>
      </c>
      <c r="L8" s="82">
        <f>J8-K8</f>
        <v>14</v>
      </c>
      <c r="M8" s="82">
        <v>4</v>
      </c>
    </row>
    <row r="9" spans="1:13" s="78" customFormat="1" ht="27">
      <c r="A9" s="76" t="str">
        <f>'Race 1'!A11</f>
        <v>League of Extraordinary Gentlemen</v>
      </c>
      <c r="B9" s="94" t="str">
        <f>'Race 1'!B11</f>
        <v>R51</v>
      </c>
      <c r="C9" s="76" t="str">
        <f>'Race 1'!C11</f>
        <v>B. Wilson</v>
      </c>
      <c r="D9" s="79">
        <f>'Race 1'!J11</f>
        <v>2</v>
      </c>
      <c r="E9" s="79">
        <f>'Race 2'!J11</f>
        <v>1</v>
      </c>
      <c r="F9" s="79">
        <f>'Race 3'!J11</f>
        <v>3</v>
      </c>
      <c r="G9" s="79">
        <f>'Race 4'!J11</f>
        <v>2</v>
      </c>
      <c r="H9" s="79">
        <f>'Race 5'!J11</f>
        <v>2</v>
      </c>
      <c r="I9" s="79">
        <f>'Race 6'!J11</f>
        <v>3</v>
      </c>
      <c r="J9" s="79">
        <f aca="true" t="shared" si="0" ref="J9:J19">SUM(D9:I9)</f>
        <v>13</v>
      </c>
      <c r="K9" s="79">
        <v>3</v>
      </c>
      <c r="L9" s="82">
        <f aca="true" t="shared" si="1" ref="L9:L19">J9-K9</f>
        <v>10</v>
      </c>
      <c r="M9" s="77">
        <v>2</v>
      </c>
    </row>
    <row r="10" spans="1:13" s="24" customFormat="1" ht="27">
      <c r="A10" s="76" t="str">
        <f>'Race 1'!A12</f>
        <v>Pacific Xpress</v>
      </c>
      <c r="B10" s="94" t="str">
        <f>'Race 1'!B12</f>
        <v>AUS 5653</v>
      </c>
      <c r="C10" s="76" t="str">
        <f>'Race 1'!C12</f>
        <v>S. Glassock</v>
      </c>
      <c r="D10" s="79">
        <f>'Race 1'!J12</f>
        <v>10</v>
      </c>
      <c r="E10" s="79">
        <f>'Race 2'!J12</f>
        <v>10</v>
      </c>
      <c r="F10" s="79">
        <f>'Race 3'!J12</f>
        <v>10</v>
      </c>
      <c r="G10" s="79">
        <f>'Race 4'!J12</f>
        <v>10</v>
      </c>
      <c r="H10" s="79">
        <f>'Race 5'!J12</f>
        <v>10</v>
      </c>
      <c r="I10" s="79">
        <f>'Race 6'!J12</f>
        <v>20</v>
      </c>
      <c r="J10" s="79">
        <f t="shared" si="0"/>
        <v>70</v>
      </c>
      <c r="K10" s="79">
        <v>10</v>
      </c>
      <c r="L10" s="82">
        <f t="shared" si="1"/>
        <v>60</v>
      </c>
      <c r="M10" s="59"/>
    </row>
    <row r="11" spans="1:13" s="24" customFormat="1" ht="13.5">
      <c r="A11" s="76" t="str">
        <f>'Race 1'!A13</f>
        <v>Axis of Evil</v>
      </c>
      <c r="B11" s="94" t="str">
        <f>'Race 1'!B13</f>
        <v>AUS 765</v>
      </c>
      <c r="C11" s="76" t="str">
        <f>'Race 1'!C13</f>
        <v>G. Dempsey</v>
      </c>
      <c r="D11" s="79">
        <f>'Race 1'!J13</f>
        <v>3</v>
      </c>
      <c r="E11" s="79">
        <f>'Race 2'!J13</f>
        <v>2</v>
      </c>
      <c r="F11" s="79">
        <f>'Race 3'!J13</f>
        <v>4</v>
      </c>
      <c r="G11" s="79">
        <f>'Race 4'!J13</f>
        <v>3</v>
      </c>
      <c r="H11" s="79">
        <f>'Race 5'!J13</f>
        <v>3</v>
      </c>
      <c r="I11" s="79">
        <f>'Race 6'!J13</f>
        <v>2</v>
      </c>
      <c r="J11" s="79">
        <f t="shared" si="0"/>
        <v>17</v>
      </c>
      <c r="K11" s="79">
        <v>4</v>
      </c>
      <c r="L11" s="82">
        <f t="shared" si="1"/>
        <v>13</v>
      </c>
      <c r="M11" s="59">
        <v>3</v>
      </c>
    </row>
    <row r="12" spans="1:13" s="24" customFormat="1" ht="13.5">
      <c r="A12" s="76" t="str">
        <f>'Race 1'!A14</f>
        <v>Hot Stuff</v>
      </c>
      <c r="B12" s="94">
        <f>'Race 1'!B14</f>
        <v>610</v>
      </c>
      <c r="C12" s="76" t="str">
        <f>'Race 1'!C14</f>
        <v>L. Player</v>
      </c>
      <c r="D12" s="79">
        <f>'Race 1'!J14</f>
        <v>10</v>
      </c>
      <c r="E12" s="79">
        <f>'Race 2'!J14</f>
        <v>10</v>
      </c>
      <c r="F12" s="79">
        <f>'Race 3'!J14</f>
        <v>10</v>
      </c>
      <c r="G12" s="79">
        <f>'Race 4'!J14</f>
        <v>10</v>
      </c>
      <c r="H12" s="79">
        <f>'Race 5'!J14</f>
        <v>10</v>
      </c>
      <c r="I12" s="79">
        <f>'Race 6'!J14</f>
        <v>20</v>
      </c>
      <c r="J12" s="79">
        <f t="shared" si="0"/>
        <v>70</v>
      </c>
      <c r="K12" s="79">
        <v>10</v>
      </c>
      <c r="L12" s="82">
        <f t="shared" si="1"/>
        <v>60</v>
      </c>
      <c r="M12" s="59"/>
    </row>
    <row r="13" spans="1:13" s="24" customFormat="1" ht="13.5">
      <c r="A13" s="76" t="str">
        <f>'Race 1'!A15</f>
        <v>Myuna 111</v>
      </c>
      <c r="B13" s="94">
        <f>'Race 1'!B15</f>
        <v>2679</v>
      </c>
      <c r="C13" s="76" t="str">
        <f>'Race 1'!C15</f>
        <v>M.Trask</v>
      </c>
      <c r="D13" s="79">
        <f>'Race 1'!J15</f>
        <v>10</v>
      </c>
      <c r="E13" s="79">
        <f>'Race 2'!J15</f>
        <v>10</v>
      </c>
      <c r="F13" s="79">
        <f>'Race 3'!J15</f>
        <v>10</v>
      </c>
      <c r="G13" s="79">
        <f>'Race 4'!J15</f>
        <v>10</v>
      </c>
      <c r="H13" s="79">
        <f>'Race 5'!J15</f>
        <v>10</v>
      </c>
      <c r="I13" s="79">
        <f>'Race 6'!J15</f>
        <v>20</v>
      </c>
      <c r="J13" s="79">
        <f t="shared" si="0"/>
        <v>70</v>
      </c>
      <c r="K13" s="79">
        <v>10</v>
      </c>
      <c r="L13" s="82">
        <f t="shared" si="1"/>
        <v>60</v>
      </c>
      <c r="M13" s="59"/>
    </row>
    <row r="14" spans="1:13" s="24" customFormat="1" ht="13.5">
      <c r="A14" s="76" t="str">
        <f>'Race 1'!A16</f>
        <v>Resurgent</v>
      </c>
      <c r="B14" s="94">
        <f>'Race 1'!B16</f>
        <v>5314</v>
      </c>
      <c r="C14" s="76" t="str">
        <f>'Race 1'!C16</f>
        <v>R. &amp; P. Widders</v>
      </c>
      <c r="D14" s="79">
        <f>'Race 1'!J16</f>
        <v>10</v>
      </c>
      <c r="E14" s="79">
        <f>'Race 2'!J16</f>
        <v>10</v>
      </c>
      <c r="F14" s="79">
        <f>'Race 3'!J16</f>
        <v>10</v>
      </c>
      <c r="G14" s="79">
        <f>'Race 4'!J16</f>
        <v>10</v>
      </c>
      <c r="H14" s="79">
        <f>'Race 5'!J16</f>
        <v>10</v>
      </c>
      <c r="I14" s="79">
        <f>'Race 6'!J16</f>
        <v>20</v>
      </c>
      <c r="J14" s="79">
        <f t="shared" si="0"/>
        <v>70</v>
      </c>
      <c r="K14" s="79">
        <v>10</v>
      </c>
      <c r="L14" s="82">
        <f t="shared" si="1"/>
        <v>60</v>
      </c>
      <c r="M14" s="59"/>
    </row>
    <row r="15" spans="1:13" s="24" customFormat="1" ht="13.5">
      <c r="A15" s="76" t="str">
        <f>'Race 1'!A17</f>
        <v>Next Light</v>
      </c>
      <c r="B15" s="94">
        <f>'Race 1'!B17</f>
        <v>35000</v>
      </c>
      <c r="C15" s="76" t="str">
        <f>'Race 1'!C17</f>
        <v>M. Rutherford</v>
      </c>
      <c r="D15" s="79">
        <f>'Race 1'!J17</f>
        <v>10</v>
      </c>
      <c r="E15" s="79">
        <f>'Race 2'!J17</f>
        <v>10</v>
      </c>
      <c r="F15" s="79">
        <f>'Race 3'!J17</f>
        <v>10</v>
      </c>
      <c r="G15" s="79">
        <f>'Race 4'!J17</f>
        <v>10</v>
      </c>
      <c r="H15" s="79">
        <f>'Race 5'!J17</f>
        <v>10</v>
      </c>
      <c r="I15" s="79">
        <f>'Race 6'!J17</f>
        <v>20</v>
      </c>
      <c r="J15" s="79">
        <f t="shared" si="0"/>
        <v>70</v>
      </c>
      <c r="K15" s="79">
        <v>10</v>
      </c>
      <c r="L15" s="82">
        <f t="shared" si="1"/>
        <v>60</v>
      </c>
      <c r="M15" s="59"/>
    </row>
    <row r="16" spans="1:13" s="24" customFormat="1" ht="13.5">
      <c r="A16" s="76" t="str">
        <f>'Race 1'!A18</f>
        <v>Bush Telegraph</v>
      </c>
      <c r="B16" s="94">
        <f>'Race 1'!B18</f>
        <v>994</v>
      </c>
      <c r="C16" s="76" t="str">
        <f>'Race 1'!C18</f>
        <v>J. Pattinson</v>
      </c>
      <c r="D16" s="79">
        <f>'Race 1'!J18</f>
        <v>10</v>
      </c>
      <c r="E16" s="79">
        <f>'Race 2'!J18</f>
        <v>10</v>
      </c>
      <c r="F16" s="79">
        <f>'Race 3'!J18</f>
        <v>10</v>
      </c>
      <c r="G16" s="79">
        <f>'Race 4'!J18</f>
        <v>10</v>
      </c>
      <c r="H16" s="79">
        <f>'Race 5'!J18</f>
        <v>10</v>
      </c>
      <c r="I16" s="79">
        <f>'Race 6'!J18</f>
        <v>20</v>
      </c>
      <c r="J16" s="79">
        <f t="shared" si="0"/>
        <v>70</v>
      </c>
      <c r="K16" s="79">
        <v>10</v>
      </c>
      <c r="L16" s="82">
        <f t="shared" si="1"/>
        <v>60</v>
      </c>
      <c r="M16" s="59"/>
    </row>
    <row r="17" spans="1:13" s="24" customFormat="1" ht="13.5">
      <c r="A17" s="76" t="str">
        <f>'Race 1'!A19</f>
        <v>Black Velvet</v>
      </c>
      <c r="B17" s="94">
        <f>'Race 1'!B19</f>
        <v>3805</v>
      </c>
      <c r="C17" s="76" t="str">
        <f>'Race 1'!C19</f>
        <v>C. Legg</v>
      </c>
      <c r="D17" s="79">
        <f>'Race 1'!J19</f>
        <v>1</v>
      </c>
      <c r="E17" s="79">
        <f>'Race 2'!J19</f>
        <v>3</v>
      </c>
      <c r="F17" s="79">
        <f>'Race 3'!J19</f>
        <v>2</v>
      </c>
      <c r="G17" s="79">
        <f>'Race 4'!J19</f>
        <v>1</v>
      </c>
      <c r="H17" s="79">
        <f>'Race 5'!J19</f>
        <v>4</v>
      </c>
      <c r="I17" s="79">
        <f>'Race 6'!J19</f>
        <v>1</v>
      </c>
      <c r="J17" s="79">
        <f t="shared" si="0"/>
        <v>12</v>
      </c>
      <c r="K17" s="79">
        <v>4</v>
      </c>
      <c r="L17" s="82">
        <f t="shared" si="1"/>
        <v>8</v>
      </c>
      <c r="M17" s="59">
        <v>1</v>
      </c>
    </row>
    <row r="18" spans="1:13" s="24" customFormat="1" ht="13.5">
      <c r="A18" s="76" t="str">
        <f>'Race 1'!A20</f>
        <v>Rant &amp; Rave</v>
      </c>
      <c r="B18" s="94" t="str">
        <f>'Race 1'!B20</f>
        <v>M601</v>
      </c>
      <c r="C18" s="76" t="str">
        <f>'Race 1'!C20</f>
        <v>???</v>
      </c>
      <c r="D18" s="79">
        <f>'Race 1'!J20</f>
        <v>10</v>
      </c>
      <c r="E18" s="79">
        <f>'Race 2'!J20</f>
        <v>10</v>
      </c>
      <c r="F18" s="79">
        <f>'Race 3'!J20</f>
        <v>10</v>
      </c>
      <c r="G18" s="79">
        <f>'Race 4'!J20</f>
        <v>10</v>
      </c>
      <c r="H18" s="79">
        <f>'Race 5'!J20</f>
        <v>10</v>
      </c>
      <c r="I18" s="79">
        <f>'Race 6'!J20</f>
        <v>20</v>
      </c>
      <c r="J18" s="79">
        <f t="shared" si="0"/>
        <v>70</v>
      </c>
      <c r="K18" s="79">
        <v>10</v>
      </c>
      <c r="L18" s="82">
        <f t="shared" si="1"/>
        <v>60</v>
      </c>
      <c r="M18" s="59"/>
    </row>
    <row r="19" spans="1:13" s="24" customFormat="1" ht="13.5">
      <c r="A19" s="80" t="str">
        <f>'Race 6'!A21</f>
        <v>Van Demon</v>
      </c>
      <c r="B19" s="80">
        <f>'Race 6'!B21</f>
        <v>88</v>
      </c>
      <c r="C19" s="80" t="str">
        <f>'Race 6'!C21</f>
        <v>S. Deane</v>
      </c>
      <c r="D19" s="79">
        <v>10</v>
      </c>
      <c r="E19" s="79">
        <v>10</v>
      </c>
      <c r="F19" s="79">
        <v>10</v>
      </c>
      <c r="G19" s="79">
        <v>10</v>
      </c>
      <c r="H19" s="79">
        <v>10</v>
      </c>
      <c r="I19" s="79">
        <f>'Race 6'!J21</f>
        <v>5</v>
      </c>
      <c r="J19" s="79">
        <f t="shared" si="0"/>
        <v>55</v>
      </c>
      <c r="K19" s="79">
        <v>10</v>
      </c>
      <c r="L19" s="82">
        <f t="shared" si="1"/>
        <v>45</v>
      </c>
      <c r="M19" s="59">
        <v>5</v>
      </c>
    </row>
    <row r="20" spans="1:13" s="24" customFormat="1" ht="13.5">
      <c r="A20" s="33"/>
      <c r="B20" s="34"/>
      <c r="C20" s="33"/>
      <c r="D20" s="57"/>
      <c r="E20" s="57"/>
      <c r="F20" s="26"/>
      <c r="G20" s="57"/>
      <c r="H20" s="34"/>
      <c r="I20" s="34"/>
      <c r="J20" s="57"/>
      <c r="K20" s="57"/>
      <c r="L20" s="60"/>
      <c r="M20" s="60"/>
    </row>
    <row r="21" spans="1:13" ht="15">
      <c r="A21" s="18"/>
      <c r="B21" s="19"/>
      <c r="C21" s="18"/>
      <c r="D21" s="20"/>
      <c r="E21" s="20"/>
      <c r="F21" s="20"/>
      <c r="G21" s="20"/>
      <c r="H21" s="21"/>
      <c r="I21" s="21"/>
      <c r="J21" s="20"/>
      <c r="K21" s="20"/>
      <c r="L21" s="61"/>
      <c r="M21" s="61"/>
    </row>
    <row r="22" spans="1:12" ht="15">
      <c r="A22" s="3" t="s">
        <v>35</v>
      </c>
      <c r="B22" s="4"/>
      <c r="C22" s="2"/>
      <c r="D22" s="8"/>
      <c r="E22" s="6"/>
      <c r="F22" s="4"/>
      <c r="G22" s="6"/>
      <c r="H22" s="2"/>
      <c r="I22" s="2"/>
      <c r="J22" s="4"/>
      <c r="K22" s="13"/>
      <c r="L22" s="4"/>
    </row>
    <row r="23" spans="1:13" s="32" customFormat="1" ht="41.25">
      <c r="A23" s="31" t="s">
        <v>7</v>
      </c>
      <c r="B23" s="23" t="s">
        <v>8</v>
      </c>
      <c r="C23" s="31" t="s">
        <v>9</v>
      </c>
      <c r="D23" s="23" t="s">
        <v>23</v>
      </c>
      <c r="E23" s="23" t="s">
        <v>24</v>
      </c>
      <c r="F23" s="23" t="s">
        <v>25</v>
      </c>
      <c r="G23" s="23" t="s">
        <v>26</v>
      </c>
      <c r="H23" s="23" t="s">
        <v>27</v>
      </c>
      <c r="I23" s="23" t="s">
        <v>98</v>
      </c>
      <c r="J23" s="23" t="s">
        <v>28</v>
      </c>
      <c r="K23" s="23" t="s">
        <v>31</v>
      </c>
      <c r="L23" s="23" t="s">
        <v>29</v>
      </c>
      <c r="M23" s="23" t="s">
        <v>30</v>
      </c>
    </row>
    <row r="24" spans="1:13" s="24" customFormat="1" ht="13.5">
      <c r="A24" s="25" t="str">
        <f>'Race 1'!A25</f>
        <v>Blur</v>
      </c>
      <c r="B24" s="29" t="str">
        <f>'Race 1'!B25</f>
        <v>G301</v>
      </c>
      <c r="C24" s="25" t="str">
        <f>'Race 1'!C25</f>
        <v>G. Levis</v>
      </c>
      <c r="D24" s="26">
        <f>'Race 1'!J25</f>
        <v>10</v>
      </c>
      <c r="E24" s="26">
        <f>'Race 2'!J25</f>
        <v>10</v>
      </c>
      <c r="F24" s="26">
        <f>'Race 3'!J25</f>
        <v>10</v>
      </c>
      <c r="G24" s="26">
        <f>'Race 4'!J25</f>
        <v>10</v>
      </c>
      <c r="H24" s="26">
        <f>'Race 5'!J25</f>
        <v>10</v>
      </c>
      <c r="I24" s="26">
        <f>'Race 6'!J26</f>
        <v>10</v>
      </c>
      <c r="J24" s="26">
        <f>SUM(D24:I24)</f>
        <v>60</v>
      </c>
      <c r="K24" s="26">
        <v>10</v>
      </c>
      <c r="L24" s="58">
        <f>J24-K24</f>
        <v>50</v>
      </c>
      <c r="M24" s="59"/>
    </row>
    <row r="25" spans="1:13" s="24" customFormat="1" ht="13.5">
      <c r="A25" s="25" t="str">
        <f>'Race 1'!A26</f>
        <v>Farrago</v>
      </c>
      <c r="B25" s="29">
        <f>'Race 1'!B26</f>
        <v>1925</v>
      </c>
      <c r="C25" s="25" t="str">
        <f>'Race 1'!C26</f>
        <v>B. Heaton</v>
      </c>
      <c r="D25" s="26">
        <f>'Race 1'!J26</f>
        <v>3</v>
      </c>
      <c r="E25" s="26">
        <f>'Race 2'!J26</f>
        <v>3</v>
      </c>
      <c r="F25" s="26">
        <f>'Race 3'!J26</f>
        <v>1</v>
      </c>
      <c r="G25" s="26">
        <f>'Race 4'!J26</f>
        <v>1</v>
      </c>
      <c r="H25" s="26">
        <f>'Race 5'!J26</f>
        <v>2</v>
      </c>
      <c r="I25" s="26">
        <f>'Race 6'!J27</f>
        <v>10</v>
      </c>
      <c r="J25" s="26">
        <f aca="true" t="shared" si="2" ref="J25:J32">SUM(D25:I25)</f>
        <v>20</v>
      </c>
      <c r="K25" s="26">
        <v>10</v>
      </c>
      <c r="L25" s="58">
        <f aca="true" t="shared" si="3" ref="L25:L32">J25-K25</f>
        <v>10</v>
      </c>
      <c r="M25" s="59">
        <v>2</v>
      </c>
    </row>
    <row r="26" spans="1:13" s="24" customFormat="1" ht="13.5">
      <c r="A26" s="25" t="str">
        <f>'Race 1'!A27</f>
        <v>A Fine Balance</v>
      </c>
      <c r="B26" s="29" t="str">
        <f>'Race 1'!B27</f>
        <v>A105</v>
      </c>
      <c r="C26" s="25" t="str">
        <f>'Race 1'!C27</f>
        <v>J. Carlile</v>
      </c>
      <c r="D26" s="26">
        <f>'Race 1'!J27</f>
        <v>10</v>
      </c>
      <c r="E26" s="26">
        <f>'Race 2'!J27</f>
        <v>10</v>
      </c>
      <c r="F26" s="26">
        <f>'Race 3'!J27</f>
        <v>10</v>
      </c>
      <c r="G26" s="26">
        <f>'Race 4'!J27</f>
        <v>10</v>
      </c>
      <c r="H26" s="26">
        <f>'Race 5'!J27</f>
        <v>10</v>
      </c>
      <c r="I26" s="26">
        <f>'Race 6'!J28</f>
        <v>10</v>
      </c>
      <c r="J26" s="26">
        <f t="shared" si="2"/>
        <v>60</v>
      </c>
      <c r="K26" s="26">
        <v>10</v>
      </c>
      <c r="L26" s="58">
        <f t="shared" si="3"/>
        <v>50</v>
      </c>
      <c r="M26" s="59"/>
    </row>
    <row r="27" spans="1:13" s="24" customFormat="1" ht="13.5">
      <c r="A27" s="25" t="str">
        <f>'Race 1'!A28</f>
        <v>Pink Panther</v>
      </c>
      <c r="B27" s="29">
        <f>'Race 1'!B28</f>
        <v>15</v>
      </c>
      <c r="C27" s="25" t="str">
        <f>'Race 1'!C28</f>
        <v>J. Stanton</v>
      </c>
      <c r="D27" s="26">
        <f>'Race 1'!J28</f>
        <v>10</v>
      </c>
      <c r="E27" s="26">
        <f>'Race 2'!J28</f>
        <v>10</v>
      </c>
      <c r="F27" s="26">
        <f>'Race 3'!J28</f>
        <v>10</v>
      </c>
      <c r="G27" s="26">
        <f>'Race 4'!J28</f>
        <v>10</v>
      </c>
      <c r="H27" s="26">
        <f>'Race 5'!J28</f>
        <v>10</v>
      </c>
      <c r="I27" s="26">
        <f>'Race 6'!J29</f>
        <v>10</v>
      </c>
      <c r="J27" s="26">
        <f t="shared" si="2"/>
        <v>60</v>
      </c>
      <c r="K27" s="26">
        <v>10</v>
      </c>
      <c r="L27" s="58">
        <f t="shared" si="3"/>
        <v>50</v>
      </c>
      <c r="M27" s="59"/>
    </row>
    <row r="28" spans="1:13" s="24" customFormat="1" ht="13.5">
      <c r="A28" s="25" t="str">
        <f>'Race 1'!A29</f>
        <v>Firefly</v>
      </c>
      <c r="B28" s="29">
        <f>'Race 1'!B29</f>
        <v>2939</v>
      </c>
      <c r="C28" s="25" t="str">
        <f>'Race 1'!C29</f>
        <v>B. Wilson</v>
      </c>
      <c r="D28" s="26">
        <f>'Race 1'!J29</f>
        <v>1</v>
      </c>
      <c r="E28" s="26">
        <f>'Race 2'!J29</f>
        <v>1</v>
      </c>
      <c r="F28" s="26">
        <f>'Race 3'!J29</f>
        <v>4</v>
      </c>
      <c r="G28" s="26">
        <f>'Race 4'!J29</f>
        <v>10</v>
      </c>
      <c r="H28" s="26">
        <f>'Race 5'!J29</f>
        <v>4</v>
      </c>
      <c r="I28" s="26">
        <f>'Race 6'!J30</f>
        <v>1</v>
      </c>
      <c r="J28" s="26">
        <f t="shared" si="2"/>
        <v>21</v>
      </c>
      <c r="K28" s="26">
        <v>10</v>
      </c>
      <c r="L28" s="58">
        <f t="shared" si="3"/>
        <v>11</v>
      </c>
      <c r="M28" s="59">
        <v>3</v>
      </c>
    </row>
    <row r="29" spans="1:13" s="24" customFormat="1" ht="13.5">
      <c r="A29" s="25" t="str">
        <f>'Race 1'!A30</f>
        <v>Xena Warrior Princess</v>
      </c>
      <c r="B29" s="29">
        <f>'Race 1'!B30</f>
        <v>4655</v>
      </c>
      <c r="C29" s="25" t="str">
        <f>'Race 1'!C30</f>
        <v>C. Howe</v>
      </c>
      <c r="D29" s="26">
        <f>'Race 1'!J30</f>
        <v>2</v>
      </c>
      <c r="E29" s="26">
        <f>'Race 2'!J30</f>
        <v>2</v>
      </c>
      <c r="F29" s="26">
        <f>'Race 3'!J30</f>
        <v>2</v>
      </c>
      <c r="G29" s="26">
        <f>'Race 4'!J30</f>
        <v>2</v>
      </c>
      <c r="H29" s="26">
        <f>'Race 5'!J30</f>
        <v>1</v>
      </c>
      <c r="I29" s="26">
        <f>'Race 6'!J31</f>
        <v>2</v>
      </c>
      <c r="J29" s="26">
        <f t="shared" si="2"/>
        <v>11</v>
      </c>
      <c r="K29" s="26">
        <v>2</v>
      </c>
      <c r="L29" s="58">
        <f t="shared" si="3"/>
        <v>9</v>
      </c>
      <c r="M29" s="59">
        <v>1</v>
      </c>
    </row>
    <row r="30" spans="1:13" s="24" customFormat="1" ht="13.5">
      <c r="A30" s="25" t="str">
        <f>'Race 1'!A31</f>
        <v>Wind Falls</v>
      </c>
      <c r="B30" s="29">
        <f>'Race 1'!B31</f>
        <v>6878</v>
      </c>
      <c r="C30" s="25" t="str">
        <f>'Race 1'!C31</f>
        <v>S. Hume</v>
      </c>
      <c r="D30" s="26">
        <f>'Race 1'!J31</f>
        <v>10</v>
      </c>
      <c r="E30" s="26">
        <f>'Race 2'!J31</f>
        <v>10</v>
      </c>
      <c r="F30" s="26">
        <f>'Race 3'!J31</f>
        <v>10</v>
      </c>
      <c r="G30" s="26">
        <f>'Race 4'!J31</f>
        <v>10</v>
      </c>
      <c r="H30" s="26">
        <f>'Race 5'!J31</f>
        <v>10</v>
      </c>
      <c r="I30" s="26">
        <f>'Race 6'!J32</f>
        <v>10</v>
      </c>
      <c r="J30" s="26">
        <f t="shared" si="2"/>
        <v>60</v>
      </c>
      <c r="K30" s="26">
        <v>10</v>
      </c>
      <c r="L30" s="58">
        <f t="shared" si="3"/>
        <v>50</v>
      </c>
      <c r="M30" s="59"/>
    </row>
    <row r="31" spans="1:13" s="24" customFormat="1" ht="13.5">
      <c r="A31" s="25" t="str">
        <f>'Race 1'!A32</f>
        <v>Snowgoose</v>
      </c>
      <c r="B31" s="29">
        <f>'Race 1'!B32</f>
        <v>328</v>
      </c>
      <c r="C31" s="25" t="str">
        <f>'Race 1'!C32</f>
        <v>C &amp; J Legg</v>
      </c>
      <c r="D31" s="26">
        <f>'Race 1'!J32</f>
        <v>10</v>
      </c>
      <c r="E31" s="26">
        <f>'Race 2'!J32</f>
        <v>10</v>
      </c>
      <c r="F31" s="26">
        <f>'Race 3'!J32</f>
        <v>10</v>
      </c>
      <c r="G31" s="26">
        <f>'Race 4'!J32</f>
        <v>10</v>
      </c>
      <c r="H31" s="26">
        <f>'Race 5'!J32</f>
        <v>10</v>
      </c>
      <c r="I31" s="26">
        <f>'Race 6'!J33</f>
        <v>10</v>
      </c>
      <c r="J31" s="26">
        <f t="shared" si="2"/>
        <v>60</v>
      </c>
      <c r="K31" s="26">
        <v>10</v>
      </c>
      <c r="L31" s="58">
        <f t="shared" si="3"/>
        <v>50</v>
      </c>
      <c r="M31" s="59"/>
    </row>
    <row r="32" spans="1:13" s="24" customFormat="1" ht="13.5">
      <c r="A32" s="25" t="str">
        <f>'Race 1'!A33</f>
        <v>Crazy duck</v>
      </c>
      <c r="B32" s="29">
        <f>'Race 1'!B33</f>
        <v>61</v>
      </c>
      <c r="C32" s="25" t="str">
        <f>'Race 1'!C33</f>
        <v>P. Blakney</v>
      </c>
      <c r="D32" s="26">
        <f>'Race 1'!J33</f>
        <v>4</v>
      </c>
      <c r="E32" s="26">
        <f>'Race 2'!J33</f>
        <v>10</v>
      </c>
      <c r="F32" s="26">
        <f>'Race 3'!J33</f>
        <v>10</v>
      </c>
      <c r="G32" s="26">
        <f>'Race 4'!J33</f>
        <v>10</v>
      </c>
      <c r="H32" s="26">
        <f>'Race 5'!J33</f>
        <v>10</v>
      </c>
      <c r="I32" s="26">
        <f>'Race 6'!J34</f>
        <v>10</v>
      </c>
      <c r="J32" s="26">
        <f t="shared" si="2"/>
        <v>54</v>
      </c>
      <c r="K32" s="26">
        <v>10</v>
      </c>
      <c r="L32" s="58">
        <f t="shared" si="3"/>
        <v>44</v>
      </c>
      <c r="M32" s="59">
        <v>4</v>
      </c>
    </row>
    <row r="33" spans="1:13" s="24" customFormat="1" ht="13.5">
      <c r="A33" s="25"/>
      <c r="B33" s="29"/>
      <c r="C33" s="25"/>
      <c r="D33" s="26"/>
      <c r="E33" s="26"/>
      <c r="F33" s="26"/>
      <c r="G33" s="26"/>
      <c r="H33" s="26"/>
      <c r="I33" s="26"/>
      <c r="J33" s="26"/>
      <c r="K33" s="26"/>
      <c r="L33" s="58"/>
      <c r="M33" s="63"/>
    </row>
    <row r="34" spans="1:13" s="24" customFormat="1" ht="13.5">
      <c r="A34" s="25"/>
      <c r="B34" s="29"/>
      <c r="C34" s="25"/>
      <c r="D34" s="26"/>
      <c r="E34" s="26"/>
      <c r="F34" s="26"/>
      <c r="G34" s="26"/>
      <c r="H34" s="26"/>
      <c r="I34" s="26"/>
      <c r="J34" s="26"/>
      <c r="K34" s="26"/>
      <c r="L34" s="58"/>
      <c r="M34" s="63"/>
    </row>
    <row r="35" spans="1:13" s="24" customFormat="1" ht="13.5">
      <c r="A35" s="33"/>
      <c r="B35" s="34"/>
      <c r="C35" s="33"/>
      <c r="D35" s="34"/>
      <c r="E35" s="34"/>
      <c r="F35" s="34"/>
      <c r="G35" s="34"/>
      <c r="H35" s="34"/>
      <c r="I35" s="34"/>
      <c r="J35" s="34"/>
      <c r="K35" s="34"/>
      <c r="L35" s="60"/>
      <c r="M35" s="60"/>
    </row>
    <row r="36" spans="8:9" ht="12.75">
      <c r="H36" s="5"/>
      <c r="I36" s="5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88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Wilson, Bruce D</cp:lastModifiedBy>
  <cp:lastPrinted>2018-10-27T07:28:25Z</cp:lastPrinted>
  <dcterms:created xsi:type="dcterms:W3CDTF">2001-10-28T23:42:10Z</dcterms:created>
  <dcterms:modified xsi:type="dcterms:W3CDTF">2019-02-04T02:58:27Z</dcterms:modified>
  <cp:category/>
  <cp:version/>
  <cp:contentType/>
  <cp:contentStatus/>
</cp:coreProperties>
</file>