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5480" windowHeight="10248" activeTab="7"/>
  </bookViews>
  <sheets>
    <sheet name="Race 1" sheetId="1" r:id="rId1"/>
    <sheet name="Race 2" sheetId="2" r:id="rId2"/>
    <sheet name="Race 3" sheetId="3" r:id="rId3"/>
    <sheet name="Race 4" sheetId="4" r:id="rId4"/>
    <sheet name="Race 5" sheetId="5" r:id="rId5"/>
    <sheet name="Race 6" sheetId="6" r:id="rId6"/>
    <sheet name="Race 7" sheetId="7" r:id="rId7"/>
    <sheet name="Race 8" sheetId="8" r:id="rId8"/>
    <sheet name="Total" sheetId="9" r:id="rId9"/>
  </sheets>
  <definedNames>
    <definedName name="_xlfn.SINGLE" hidden="1">#NAME?</definedName>
  </definedNames>
  <calcPr fullCalcOnLoad="1"/>
</workbook>
</file>

<file path=xl/sharedStrings.xml><?xml version="1.0" encoding="utf-8"?>
<sst xmlns="http://schemas.openxmlformats.org/spreadsheetml/2006/main" count="644" uniqueCount="85">
  <si>
    <t>Series:</t>
  </si>
  <si>
    <t>Race No:</t>
  </si>
  <si>
    <t>Date:</t>
  </si>
  <si>
    <t>Starter:</t>
  </si>
  <si>
    <t>Course No:</t>
  </si>
  <si>
    <t>Wind:</t>
  </si>
  <si>
    <t>Division 1</t>
  </si>
  <si>
    <t>Yacht Name</t>
  </si>
  <si>
    <t>Sail Number</t>
  </si>
  <si>
    <t>Owner</t>
  </si>
  <si>
    <t>Scratch Position</t>
  </si>
  <si>
    <t>Corrected Time</t>
  </si>
  <si>
    <t>Handicap Position</t>
  </si>
  <si>
    <t>Points this Race</t>
  </si>
  <si>
    <t>Progressive Points</t>
  </si>
  <si>
    <t>New Handicap</t>
  </si>
  <si>
    <t>Handicap Adjustment</t>
  </si>
  <si>
    <t>Extra Adjustment</t>
  </si>
  <si>
    <t>Firefly</t>
  </si>
  <si>
    <t>B. Wilson</t>
  </si>
  <si>
    <t>Race 1</t>
  </si>
  <si>
    <t>Race 2</t>
  </si>
  <si>
    <t>Race 3</t>
  </si>
  <si>
    <t>Race 4</t>
  </si>
  <si>
    <t>Race 5</t>
  </si>
  <si>
    <t>Raw Total</t>
  </si>
  <si>
    <t>Total After Discard</t>
  </si>
  <si>
    <t>Final Position</t>
  </si>
  <si>
    <t>Discard</t>
  </si>
  <si>
    <t>Series Results</t>
  </si>
  <si>
    <t>Division 3</t>
  </si>
  <si>
    <t>R51</t>
  </si>
  <si>
    <t>Ass. Starter:</t>
  </si>
  <si>
    <t>C. Howe</t>
  </si>
  <si>
    <t>Handicap</t>
  </si>
  <si>
    <t>League of Extraordinary Gentlemen</t>
  </si>
  <si>
    <t>Blur</t>
  </si>
  <si>
    <t>G301</t>
  </si>
  <si>
    <t>G. Levis</t>
  </si>
  <si>
    <t>Xena Warrior Princess</t>
  </si>
  <si>
    <t>S. Hume</t>
  </si>
  <si>
    <t>Wind Falls</t>
  </si>
  <si>
    <t>Start Time (Handicap Starts)</t>
  </si>
  <si>
    <t>B. Heaton</t>
  </si>
  <si>
    <t>Farrago</t>
  </si>
  <si>
    <t>Still Festering</t>
  </si>
  <si>
    <t>M106</t>
  </si>
  <si>
    <t>P. O'Brien et. al</t>
  </si>
  <si>
    <t>Race 6</t>
  </si>
  <si>
    <t>G Major</t>
  </si>
  <si>
    <t>R. Tickner</t>
  </si>
  <si>
    <t>The Duchess</t>
  </si>
  <si>
    <t>G. Pollock</t>
  </si>
  <si>
    <t>D. James</t>
  </si>
  <si>
    <t>Anne Droid</t>
  </si>
  <si>
    <t>Pacific Express</t>
  </si>
  <si>
    <t>S. Glassock</t>
  </si>
  <si>
    <t>Race 7</t>
  </si>
  <si>
    <t>Race 8</t>
  </si>
  <si>
    <t>One</t>
  </si>
  <si>
    <t>H'cap after Summer Ht 11</t>
  </si>
  <si>
    <t>Adjustment</t>
  </si>
  <si>
    <t>Hot Stuff</t>
  </si>
  <si>
    <t>-1</t>
  </si>
  <si>
    <t>J. Shepardson</t>
  </si>
  <si>
    <t>-2</t>
  </si>
  <si>
    <t>Summer 2022-23</t>
  </si>
  <si>
    <t>5.11.2022</t>
  </si>
  <si>
    <t>12.11.2022</t>
  </si>
  <si>
    <t>+1</t>
  </si>
  <si>
    <t>+2</t>
  </si>
  <si>
    <t>NE</t>
  </si>
  <si>
    <t>Finish Time</t>
  </si>
  <si>
    <t>Start Time on Race Clock Counting Upwards (Handicap Starts)</t>
  </si>
  <si>
    <t>Handicap Start</t>
  </si>
  <si>
    <t>26.11.2022</t>
  </si>
  <si>
    <t>+3</t>
  </si>
  <si>
    <t>+8</t>
  </si>
  <si>
    <t>3rd race adj.</t>
  </si>
  <si>
    <t>3.12.2022</t>
  </si>
  <si>
    <t>10.12.2022</t>
  </si>
  <si>
    <t>17.12.2022</t>
  </si>
  <si>
    <t>No Starters</t>
  </si>
  <si>
    <t>28.1.2023</t>
  </si>
  <si>
    <r>
      <rPr>
        <strike/>
        <sz val="11"/>
        <rFont val="Times New Roman"/>
        <family val="1"/>
      </rPr>
      <t>3:50:22</t>
    </r>
    <r>
      <rPr>
        <sz val="11"/>
        <rFont val="Times New Roman"/>
        <family val="1"/>
      </rPr>
      <t xml:space="preserve">
4:18:22</t>
    </r>
  </si>
</sst>
</file>

<file path=xl/styles.xml><?xml version="1.0" encoding="utf-8"?>
<styleSheet xmlns="http://schemas.openxmlformats.org/spreadsheetml/2006/main">
  <numFmts count="2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m/d"/>
    <numFmt numFmtId="173" formatCode="[$-409]h:mm:ss\ AM/PM"/>
    <numFmt numFmtId="174" formatCode="0.0"/>
    <numFmt numFmtId="175" formatCode="hh:mm:ss;@"/>
    <numFmt numFmtId="176" formatCode="h:mm:ss;@"/>
    <numFmt numFmtId="177" formatCode="[$-C09]dddd\,\ d\ mmmm\ yyyy"/>
    <numFmt numFmtId="178" formatCode="[$-409]dddd\,\ mmmm\ dd\,\ yyyy"/>
  </numFmts>
  <fonts count="47">
    <font>
      <sz val="10"/>
      <name val="Arial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trike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60"/>
      <name val="Times New Roman"/>
      <family val="1"/>
    </font>
    <font>
      <b/>
      <sz val="11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C00000"/>
      <name val="Times New Roman"/>
      <family val="1"/>
    </font>
    <font>
      <b/>
      <sz val="11"/>
      <color rgb="FFFF0000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 style="hair"/>
      <bottom style="thin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hair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117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21" fontId="2" fillId="0" borderId="0" xfId="0" applyNumberFormat="1" applyFont="1" applyAlignment="1">
      <alignment horizontal="center"/>
    </xf>
    <xf numFmtId="21" fontId="0" fillId="0" borderId="0" xfId="0" applyNumberFormat="1" applyAlignment="1">
      <alignment horizontal="center"/>
    </xf>
    <xf numFmtId="45" fontId="2" fillId="0" borderId="0" xfId="0" applyNumberFormat="1" applyFont="1" applyAlignment="1">
      <alignment/>
    </xf>
    <xf numFmtId="45" fontId="0" fillId="0" borderId="0" xfId="0" applyNumberFormat="1" applyAlignment="1">
      <alignment/>
    </xf>
    <xf numFmtId="45" fontId="0" fillId="0" borderId="0" xfId="0" applyNumberFormat="1" applyAlignment="1">
      <alignment horizontal="center"/>
    </xf>
    <xf numFmtId="0" fontId="1" fillId="0" borderId="0" xfId="0" applyFont="1" applyAlignment="1">
      <alignment horizontal="center"/>
    </xf>
    <xf numFmtId="15" fontId="1" fillId="0" borderId="0" xfId="0" applyNumberFormat="1" applyFont="1" applyAlignment="1">
      <alignment horizontal="center"/>
    </xf>
    <xf numFmtId="45" fontId="2" fillId="0" borderId="0" xfId="0" applyNumberFormat="1" applyFont="1" applyAlignment="1">
      <alignment horizontal="center"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45" fontId="2" fillId="0" borderId="0" xfId="0" applyNumberFormat="1" applyFont="1" applyBorder="1" applyAlignment="1">
      <alignment horizontal="center"/>
    </xf>
    <xf numFmtId="21" fontId="2" fillId="0" borderId="0" xfId="0" applyNumberFormat="1" applyFont="1" applyBorder="1" applyAlignment="1">
      <alignment horizontal="center"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horizontal="center"/>
    </xf>
    <xf numFmtId="0" fontId="1" fillId="0" borderId="10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4" fillId="0" borderId="11" xfId="0" applyFont="1" applyBorder="1" applyAlignment="1">
      <alignment/>
    </xf>
    <xf numFmtId="0" fontId="4" fillId="0" borderId="11" xfId="0" applyFont="1" applyBorder="1" applyAlignment="1">
      <alignment horizontal="center" wrapText="1"/>
    </xf>
    <xf numFmtId="0" fontId="5" fillId="0" borderId="0" xfId="0" applyFont="1" applyAlignment="1">
      <alignment/>
    </xf>
    <xf numFmtId="0" fontId="4" fillId="0" borderId="12" xfId="0" applyFont="1" applyBorder="1" applyAlignment="1">
      <alignment/>
    </xf>
    <xf numFmtId="0" fontId="4" fillId="0" borderId="12" xfId="0" applyNumberFormat="1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13" xfId="0" applyFont="1" applyBorder="1" applyAlignment="1">
      <alignment/>
    </xf>
    <xf numFmtId="0" fontId="4" fillId="0" borderId="12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4" fillId="0" borderId="15" xfId="0" applyFont="1" applyBorder="1" applyAlignment="1">
      <alignment/>
    </xf>
    <xf numFmtId="0" fontId="4" fillId="0" borderId="15" xfId="0" applyFont="1" applyBorder="1" applyAlignment="1">
      <alignment horizontal="center"/>
    </xf>
    <xf numFmtId="45" fontId="4" fillId="0" borderId="11" xfId="0" applyNumberFormat="1" applyFont="1" applyBorder="1" applyAlignment="1">
      <alignment horizontal="center" wrapText="1"/>
    </xf>
    <xf numFmtId="21" fontId="4" fillId="0" borderId="11" xfId="0" applyNumberFormat="1" applyFont="1" applyBorder="1" applyAlignment="1">
      <alignment horizontal="center" wrapText="1"/>
    </xf>
    <xf numFmtId="21" fontId="4" fillId="0" borderId="12" xfId="0" applyNumberFormat="1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45" fontId="4" fillId="1" borderId="13" xfId="0" applyNumberFormat="1" applyFont="1" applyFill="1" applyBorder="1" applyAlignment="1" quotePrefix="1">
      <alignment horizontal="center"/>
    </xf>
    <xf numFmtId="21" fontId="4" fillId="1" borderId="13" xfId="0" applyNumberFormat="1" applyFont="1" applyFill="1" applyBorder="1" applyAlignment="1" quotePrefix="1">
      <alignment horizontal="center"/>
    </xf>
    <xf numFmtId="0" fontId="4" fillId="1" borderId="14" xfId="0" applyFont="1" applyFill="1" applyBorder="1" applyAlignment="1">
      <alignment horizontal="center"/>
    </xf>
    <xf numFmtId="45" fontId="4" fillId="0" borderId="15" xfId="0" applyNumberFormat="1" applyFont="1" applyBorder="1" applyAlignment="1">
      <alignment horizontal="center"/>
    </xf>
    <xf numFmtId="21" fontId="4" fillId="0" borderId="15" xfId="0" applyNumberFormat="1" applyFont="1" applyBorder="1" applyAlignment="1">
      <alignment horizontal="center"/>
    </xf>
    <xf numFmtId="45" fontId="4" fillId="1" borderId="15" xfId="0" applyNumberFormat="1" applyFont="1" applyFill="1" applyBorder="1" applyAlignment="1">
      <alignment horizontal="center"/>
    </xf>
    <xf numFmtId="0" fontId="4" fillId="1" borderId="15" xfId="0" applyFont="1" applyFill="1" applyBorder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Alignment="1">
      <alignment horizontal="left"/>
    </xf>
    <xf numFmtId="45" fontId="4" fillId="0" borderId="0" xfId="0" applyNumberFormat="1" applyFont="1" applyAlignment="1">
      <alignment/>
    </xf>
    <xf numFmtId="21" fontId="4" fillId="0" borderId="0" xfId="0" applyNumberFormat="1" applyFont="1" applyAlignment="1">
      <alignment horizontal="center"/>
    </xf>
    <xf numFmtId="0" fontId="4" fillId="0" borderId="0" xfId="0" applyFont="1" applyAlignment="1">
      <alignment horizontal="center"/>
    </xf>
    <xf numFmtId="45" fontId="4" fillId="0" borderId="0" xfId="0" applyNumberFormat="1" applyFont="1" applyAlignment="1">
      <alignment horizontal="center"/>
    </xf>
    <xf numFmtId="0" fontId="4" fillId="0" borderId="0" xfId="0" applyFont="1" applyAlignment="1">
      <alignment horizontal="right"/>
    </xf>
    <xf numFmtId="15" fontId="4" fillId="0" borderId="0" xfId="0" applyNumberFormat="1" applyFont="1" applyAlignment="1">
      <alignment horizontal="right"/>
    </xf>
    <xf numFmtId="45" fontId="4" fillId="0" borderId="0" xfId="0" applyNumberFormat="1" applyFont="1" applyAlignment="1">
      <alignment horizontal="left"/>
    </xf>
    <xf numFmtId="45" fontId="4" fillId="1" borderId="14" xfId="0" applyNumberFormat="1" applyFont="1" applyFill="1" applyBorder="1" applyAlignment="1" quotePrefix="1">
      <alignment horizontal="center"/>
    </xf>
    <xf numFmtId="0" fontId="4" fillId="0" borderId="15" xfId="0" applyNumberFormat="1" applyFont="1" applyBorder="1" applyAlignment="1">
      <alignment horizontal="center"/>
    </xf>
    <xf numFmtId="0" fontId="4" fillId="33" borderId="12" xfId="0" applyFont="1" applyFill="1" applyBorder="1" applyAlignment="1">
      <alignment horizontal="center"/>
    </xf>
    <xf numFmtId="0" fontId="4" fillId="33" borderId="13" xfId="0" applyFont="1" applyFill="1" applyBorder="1" applyAlignment="1">
      <alignment horizontal="center"/>
    </xf>
    <xf numFmtId="0" fontId="4" fillId="33" borderId="15" xfId="0" applyFont="1" applyFill="1" applyBorder="1" applyAlignment="1">
      <alignment horizontal="center"/>
    </xf>
    <xf numFmtId="0" fontId="1" fillId="33" borderId="10" xfId="0" applyFont="1" applyFill="1" applyBorder="1" applyAlignment="1">
      <alignment horizontal="center"/>
    </xf>
    <xf numFmtId="21" fontId="4" fillId="1" borderId="14" xfId="0" applyNumberFormat="1" applyFont="1" applyFill="1" applyBorder="1" applyAlignment="1" quotePrefix="1">
      <alignment horizontal="center"/>
    </xf>
    <xf numFmtId="0" fontId="4" fillId="33" borderId="14" xfId="0" applyFont="1" applyFill="1" applyBorder="1" applyAlignment="1">
      <alignment horizontal="center"/>
    </xf>
    <xf numFmtId="45" fontId="4" fillId="0" borderId="17" xfId="0" applyNumberFormat="1" applyFont="1" applyBorder="1" applyAlignment="1">
      <alignment horizontal="center"/>
    </xf>
    <xf numFmtId="45" fontId="4" fillId="0" borderId="18" xfId="0" applyNumberFormat="1" applyFont="1" applyBorder="1" applyAlignment="1">
      <alignment horizontal="center" wrapText="1"/>
    </xf>
    <xf numFmtId="0" fontId="4" fillId="0" borderId="19" xfId="0" applyFont="1" applyBorder="1" applyAlignment="1">
      <alignment vertical="center"/>
    </xf>
    <xf numFmtId="0" fontId="4" fillId="0" borderId="13" xfId="0" applyFont="1" applyBorder="1" applyAlignment="1">
      <alignment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3" xfId="0" applyFont="1" applyBorder="1" applyAlignment="1">
      <alignment vertical="center"/>
    </xf>
    <xf numFmtId="0" fontId="4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vertical="center"/>
    </xf>
    <xf numFmtId="0" fontId="4" fillId="0" borderId="14" xfId="0" applyFont="1" applyBorder="1" applyAlignment="1">
      <alignment horizontal="center" vertical="center"/>
    </xf>
    <xf numFmtId="45" fontId="4" fillId="0" borderId="12" xfId="0" applyNumberFormat="1" applyFont="1" applyBorder="1" applyAlignment="1">
      <alignment horizontal="center" vertical="center"/>
    </xf>
    <xf numFmtId="0" fontId="4" fillId="0" borderId="12" xfId="0" applyFont="1" applyBorder="1" applyAlignment="1">
      <alignment vertical="center" wrapText="1"/>
    </xf>
    <xf numFmtId="0" fontId="4" fillId="33" borderId="13" xfId="0" applyFont="1" applyFill="1" applyBorder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0" fontId="4" fillId="0" borderId="12" xfId="0" applyNumberFormat="1" applyFont="1" applyBorder="1" applyAlignment="1">
      <alignment horizontal="center" vertical="center"/>
    </xf>
    <xf numFmtId="0" fontId="4" fillId="0" borderId="19" xfId="0" applyFont="1" applyBorder="1" applyAlignment="1">
      <alignment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33" borderId="12" xfId="0" applyFont="1" applyFill="1" applyBorder="1" applyAlignment="1">
      <alignment horizontal="center" vertical="center"/>
    </xf>
    <xf numFmtId="0" fontId="5" fillId="0" borderId="0" xfId="0" applyFont="1" applyAlignment="1">
      <alignment vertical="center"/>
    </xf>
    <xf numFmtId="45" fontId="45" fillId="0" borderId="0" xfId="0" applyNumberFormat="1" applyFont="1" applyAlignment="1">
      <alignment/>
    </xf>
    <xf numFmtId="45" fontId="4" fillId="0" borderId="18" xfId="0" applyNumberFormat="1" applyFont="1" applyBorder="1" applyAlignment="1">
      <alignment horizontal="center" vertical="center" wrapText="1"/>
    </xf>
    <xf numFmtId="21" fontId="4" fillId="0" borderId="12" xfId="0" applyNumberFormat="1" applyFont="1" applyBorder="1" applyAlignment="1">
      <alignment horizontal="center" vertical="center"/>
    </xf>
    <xf numFmtId="21" fontId="4" fillId="0" borderId="19" xfId="0" applyNumberFormat="1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4" fillId="0" borderId="12" xfId="0" applyFont="1" applyBorder="1" applyAlignment="1">
      <alignment horizontal="center" vertical="center" wrapText="1"/>
    </xf>
    <xf numFmtId="21" fontId="4" fillId="0" borderId="14" xfId="0" applyNumberFormat="1" applyFont="1" applyBorder="1" applyAlignment="1">
      <alignment horizontal="center"/>
    </xf>
    <xf numFmtId="45" fontId="4" fillId="0" borderId="12" xfId="0" applyNumberFormat="1" applyFont="1" applyBorder="1" applyAlignment="1">
      <alignment horizontal="center"/>
    </xf>
    <xf numFmtId="0" fontId="4" fillId="0" borderId="14" xfId="0" applyFont="1" applyBorder="1" applyAlignment="1">
      <alignment/>
    </xf>
    <xf numFmtId="45" fontId="4" fillId="0" borderId="21" xfId="0" applyNumberFormat="1" applyFont="1" applyBorder="1" applyAlignment="1">
      <alignment horizontal="center"/>
    </xf>
    <xf numFmtId="0" fontId="4" fillId="34" borderId="13" xfId="0" applyFont="1" applyFill="1" applyBorder="1" applyAlignment="1">
      <alignment vertical="center"/>
    </xf>
    <xf numFmtId="0" fontId="4" fillId="34" borderId="13" xfId="0" applyFont="1" applyFill="1" applyBorder="1" applyAlignment="1">
      <alignment/>
    </xf>
    <xf numFmtId="0" fontId="4" fillId="34" borderId="14" xfId="0" applyFont="1" applyFill="1" applyBorder="1" applyAlignment="1">
      <alignment vertical="center"/>
    </xf>
    <xf numFmtId="21" fontId="4" fillId="0" borderId="13" xfId="0" applyNumberFormat="1" applyFont="1" applyBorder="1" applyAlignment="1">
      <alignment horizontal="center" vertical="center"/>
    </xf>
    <xf numFmtId="21" fontId="4" fillId="0" borderId="14" xfId="0" applyNumberFormat="1" applyFont="1" applyBorder="1" applyAlignment="1">
      <alignment horizontal="center" vertical="center"/>
    </xf>
    <xf numFmtId="45" fontId="4" fillId="0" borderId="19" xfId="0" applyNumberFormat="1" applyFont="1" applyBorder="1" applyAlignment="1">
      <alignment horizontal="center"/>
    </xf>
    <xf numFmtId="45" fontId="4" fillId="0" borderId="22" xfId="0" applyNumberFormat="1" applyFont="1" applyBorder="1" applyAlignment="1">
      <alignment horizontal="center"/>
    </xf>
    <xf numFmtId="21" fontId="4" fillId="35" borderId="19" xfId="0" applyNumberFormat="1" applyFont="1" applyFill="1" applyBorder="1" applyAlignment="1">
      <alignment horizontal="center"/>
    </xf>
    <xf numFmtId="45" fontId="4" fillId="0" borderId="14" xfId="0" applyNumberFormat="1" applyFont="1" applyBorder="1" applyAlignment="1">
      <alignment horizontal="center"/>
    </xf>
    <xf numFmtId="0" fontId="4" fillId="0" borderId="12" xfId="0" applyFont="1" applyBorder="1" applyAlignment="1">
      <alignment vertical="center"/>
    </xf>
    <xf numFmtId="0" fontId="4" fillId="0" borderId="21" xfId="0" applyFont="1" applyBorder="1" applyAlignment="1">
      <alignment/>
    </xf>
    <xf numFmtId="0" fontId="4" fillId="0" borderId="17" xfId="0" applyFont="1" applyBorder="1" applyAlignment="1">
      <alignment/>
    </xf>
    <xf numFmtId="0" fontId="4" fillId="0" borderId="19" xfId="0" applyFont="1" applyBorder="1" applyAlignment="1">
      <alignment horizontal="center"/>
    </xf>
    <xf numFmtId="0" fontId="4" fillId="0" borderId="18" xfId="0" applyFont="1" applyBorder="1" applyAlignment="1">
      <alignment horizontal="center" wrapText="1"/>
    </xf>
    <xf numFmtId="0" fontId="4" fillId="0" borderId="18" xfId="0" applyFont="1" applyBorder="1" applyAlignment="1">
      <alignment horizontal="center"/>
    </xf>
    <xf numFmtId="21" fontId="4" fillId="0" borderId="15" xfId="0" applyNumberFormat="1" applyFont="1" applyBorder="1" applyAlignment="1">
      <alignment/>
    </xf>
    <xf numFmtId="21" fontId="4" fillId="35" borderId="12" xfId="0" applyNumberFormat="1" applyFont="1" applyFill="1" applyBorder="1" applyAlignment="1">
      <alignment horizontal="center" vertical="center"/>
    </xf>
    <xf numFmtId="0" fontId="46" fillId="0" borderId="0" xfId="0" applyFont="1" applyAlignment="1">
      <alignment horizontal="center"/>
    </xf>
    <xf numFmtId="45" fontId="4" fillId="0" borderId="14" xfId="0" applyNumberFormat="1" applyFont="1" applyBorder="1" applyAlignment="1">
      <alignment horizontal="center" vertical="center"/>
    </xf>
    <xf numFmtId="21" fontId="4" fillId="0" borderId="14" xfId="0" applyNumberFormat="1" applyFont="1" applyBorder="1" applyAlignment="1">
      <alignment horizontal="center" vertical="center" wrapText="1"/>
    </xf>
    <xf numFmtId="45" fontId="4" fillId="1" borderId="14" xfId="0" applyNumberFormat="1" applyFont="1" applyFill="1" applyBorder="1" applyAlignment="1" quotePrefix="1">
      <alignment horizontal="center" vertical="center"/>
    </xf>
    <xf numFmtId="0" fontId="4" fillId="1" borderId="14" xfId="0" applyFont="1" applyFill="1" applyBorder="1" applyAlignment="1">
      <alignment horizontal="center" vertical="center"/>
    </xf>
    <xf numFmtId="21" fontId="4" fillId="0" borderId="23" xfId="0" applyNumberFormat="1" applyFont="1" applyBorder="1" applyAlignment="1">
      <alignment horizontal="center" vertical="center" textRotation="90"/>
    </xf>
    <xf numFmtId="21" fontId="4" fillId="0" borderId="19" xfId="0" applyNumberFormat="1" applyFont="1" applyBorder="1" applyAlignment="1">
      <alignment horizontal="center" vertical="center" textRotation="90"/>
    </xf>
    <xf numFmtId="21" fontId="4" fillId="0" borderId="12" xfId="0" applyNumberFormat="1" applyFont="1" applyBorder="1" applyAlignment="1">
      <alignment horizontal="center" vertical="center" textRotation="90"/>
    </xf>
    <xf numFmtId="0" fontId="4" fillId="0" borderId="12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0"/>
  <sheetViews>
    <sheetView zoomScale="80" zoomScaleNormal="80" zoomScalePageLayoutView="0" workbookViewId="0" topLeftCell="A1">
      <selection activeCell="H20" sqref="H20"/>
    </sheetView>
  </sheetViews>
  <sheetFormatPr defaultColWidth="9.140625" defaultRowHeight="12.75"/>
  <cols>
    <col min="1" max="1" width="22.140625" style="0" customWidth="1"/>
    <col min="2" max="2" width="11.140625" style="0" customWidth="1"/>
    <col min="3" max="3" width="15.421875" style="0" bestFit="1" customWidth="1"/>
    <col min="4" max="5" width="15.421875" style="0" hidden="1" customWidth="1"/>
    <col min="6" max="6" width="14.00390625" style="9" customWidth="1"/>
    <col min="7" max="7" width="15.8515625" style="9" customWidth="1"/>
    <col min="8" max="8" width="12.140625" style="5" customWidth="1"/>
    <col min="9" max="9" width="14.57421875" style="7" customWidth="1"/>
    <col min="10" max="10" width="9.421875" style="0" bestFit="1" customWidth="1"/>
    <col min="11" max="11" width="13.57421875" style="5" customWidth="1"/>
    <col min="12" max="12" width="12.00390625" style="5" customWidth="1"/>
    <col min="13" max="13" width="11.57421875" style="5" customWidth="1"/>
    <col min="14" max="14" width="11.421875" style="10" customWidth="1"/>
    <col min="15" max="15" width="12.140625" style="5" customWidth="1"/>
    <col min="16" max="17" width="11.140625" style="0" customWidth="1"/>
  </cols>
  <sheetData>
    <row r="1" spans="1:15" ht="15">
      <c r="A1" s="2"/>
      <c r="B1" s="2"/>
      <c r="C1" s="2"/>
      <c r="D1" s="2"/>
      <c r="E1" s="2"/>
      <c r="F1" s="8"/>
      <c r="G1" s="8"/>
      <c r="H1" s="4"/>
      <c r="I1" s="6"/>
      <c r="J1" s="2"/>
      <c r="K1" s="4"/>
      <c r="L1" s="4"/>
      <c r="M1" s="4"/>
      <c r="N1" s="13"/>
      <c r="O1" s="4"/>
    </row>
    <row r="2" spans="1:15" s="24" customFormat="1" ht="13.5">
      <c r="A2" s="46" t="s">
        <v>0</v>
      </c>
      <c r="B2" s="47" t="s">
        <v>66</v>
      </c>
      <c r="C2" s="46"/>
      <c r="D2" s="46"/>
      <c r="E2" s="46"/>
      <c r="F2" s="48"/>
      <c r="G2" s="48"/>
      <c r="H2" s="50"/>
      <c r="I2" s="49"/>
      <c r="J2" s="46"/>
      <c r="K2" s="50"/>
      <c r="L2" s="50"/>
      <c r="M2" s="50"/>
      <c r="N2" s="51"/>
      <c r="O2" s="50"/>
    </row>
    <row r="3" spans="1:15" s="24" customFormat="1" ht="13.5">
      <c r="A3" s="46" t="s">
        <v>1</v>
      </c>
      <c r="B3" s="52">
        <v>1</v>
      </c>
      <c r="C3" s="46"/>
      <c r="D3" s="46"/>
      <c r="E3" s="46"/>
      <c r="F3" s="48"/>
      <c r="G3" s="48"/>
      <c r="H3" s="50"/>
      <c r="I3" s="49"/>
      <c r="J3" s="46"/>
      <c r="K3" s="50"/>
      <c r="L3" s="50"/>
      <c r="M3" s="50"/>
      <c r="N3" s="51"/>
      <c r="O3" s="50"/>
    </row>
    <row r="4" spans="1:15" s="24" customFormat="1" ht="13.5">
      <c r="A4" s="46" t="s">
        <v>2</v>
      </c>
      <c r="B4" s="53" t="s">
        <v>67</v>
      </c>
      <c r="C4" s="53"/>
      <c r="D4" s="53"/>
      <c r="E4" s="53"/>
      <c r="F4" s="48"/>
      <c r="G4" s="48"/>
      <c r="H4" s="50"/>
      <c r="I4" s="49"/>
      <c r="J4" s="46"/>
      <c r="K4" s="50"/>
      <c r="L4" s="50"/>
      <c r="M4" s="47" t="s">
        <v>3</v>
      </c>
      <c r="N4" s="54" t="s">
        <v>54</v>
      </c>
      <c r="O4" s="50"/>
    </row>
    <row r="5" spans="1:15" s="24" customFormat="1" ht="13.5">
      <c r="A5" s="46" t="s">
        <v>4</v>
      </c>
      <c r="B5" s="52">
        <v>5</v>
      </c>
      <c r="C5" s="46"/>
      <c r="D5" s="46"/>
      <c r="E5" s="46"/>
      <c r="F5" s="48"/>
      <c r="G5" s="81"/>
      <c r="H5" s="50"/>
      <c r="I5" s="49"/>
      <c r="J5" s="46"/>
      <c r="K5" s="50"/>
      <c r="L5" s="50"/>
      <c r="M5" s="47" t="s">
        <v>32</v>
      </c>
      <c r="N5" s="54"/>
      <c r="O5" s="50"/>
    </row>
    <row r="6" spans="1:15" s="24" customFormat="1" ht="13.5">
      <c r="A6" s="46" t="s">
        <v>5</v>
      </c>
      <c r="B6" s="52" t="s">
        <v>71</v>
      </c>
      <c r="C6" s="46"/>
      <c r="D6" s="46"/>
      <c r="E6" s="46"/>
      <c r="F6" s="48"/>
      <c r="G6" s="48"/>
      <c r="H6" s="50"/>
      <c r="I6" s="49"/>
      <c r="J6" s="46"/>
      <c r="K6" s="50"/>
      <c r="L6" s="50"/>
      <c r="M6" s="50"/>
      <c r="N6" s="51"/>
      <c r="O6" s="50"/>
    </row>
    <row r="7" spans="1:15" s="24" customFormat="1" ht="13.5">
      <c r="A7" s="46"/>
      <c r="B7" s="46"/>
      <c r="C7" s="46"/>
      <c r="D7" s="46"/>
      <c r="E7" s="46"/>
      <c r="F7" s="48"/>
      <c r="G7" s="48"/>
      <c r="H7" s="50"/>
      <c r="I7" s="49"/>
      <c r="J7" s="46"/>
      <c r="K7" s="50"/>
      <c r="L7" s="50"/>
      <c r="M7" s="50"/>
      <c r="N7" s="51"/>
      <c r="O7" s="50"/>
    </row>
    <row r="8" spans="1:15" ht="15">
      <c r="A8" s="3" t="s">
        <v>6</v>
      </c>
      <c r="B8" s="2"/>
      <c r="C8" s="2"/>
      <c r="D8" s="2"/>
      <c r="E8" s="2"/>
      <c r="F8" s="8"/>
      <c r="G8" s="8"/>
      <c r="H8" s="4"/>
      <c r="I8" s="6"/>
      <c r="J8" s="2"/>
      <c r="K8" s="4"/>
      <c r="L8" s="4"/>
      <c r="M8" s="4"/>
      <c r="N8" s="13"/>
      <c r="O8" s="4"/>
    </row>
    <row r="9" spans="1:16" s="24" customFormat="1" ht="27">
      <c r="A9" s="22" t="s">
        <v>7</v>
      </c>
      <c r="B9" s="23" t="s">
        <v>8</v>
      </c>
      <c r="C9" s="22" t="s">
        <v>9</v>
      </c>
      <c r="D9" s="104" t="s">
        <v>60</v>
      </c>
      <c r="E9" s="105" t="s">
        <v>61</v>
      </c>
      <c r="F9" s="64" t="s">
        <v>34</v>
      </c>
      <c r="G9" s="82" t="s">
        <v>42</v>
      </c>
      <c r="H9" s="36" t="s">
        <v>72</v>
      </c>
      <c r="I9" s="23" t="s">
        <v>10</v>
      </c>
      <c r="J9" s="36" t="s">
        <v>11</v>
      </c>
      <c r="K9" s="23" t="s">
        <v>12</v>
      </c>
      <c r="L9" s="23" t="s">
        <v>13</v>
      </c>
      <c r="M9" s="23" t="s">
        <v>14</v>
      </c>
      <c r="N9" s="23" t="s">
        <v>15</v>
      </c>
      <c r="O9" s="35" t="s">
        <v>16</v>
      </c>
      <c r="P9" s="23" t="s">
        <v>17</v>
      </c>
    </row>
    <row r="10" spans="1:16" s="24" customFormat="1" ht="13.5">
      <c r="A10" s="77" t="s">
        <v>45</v>
      </c>
      <c r="B10" s="78" t="s">
        <v>46</v>
      </c>
      <c r="C10" s="65" t="s">
        <v>47</v>
      </c>
      <c r="D10" s="72">
        <v>0</v>
      </c>
      <c r="E10" s="65"/>
      <c r="F10" s="72">
        <v>0</v>
      </c>
      <c r="G10" s="83">
        <f>G$13+(F$13-F10)</f>
        <v>0.08888888888888889</v>
      </c>
      <c r="H10" s="87">
        <v>0.15282407407407408</v>
      </c>
      <c r="I10" s="85">
        <v>1</v>
      </c>
      <c r="J10" s="37">
        <f>H10-F10</f>
        <v>0.15282407407407408</v>
      </c>
      <c r="K10" s="30">
        <v>3</v>
      </c>
      <c r="L10" s="30">
        <v>3</v>
      </c>
      <c r="M10" s="29">
        <f>SUM(Total!D8)</f>
        <v>3</v>
      </c>
      <c r="N10" s="72">
        <v>0</v>
      </c>
      <c r="O10" s="39"/>
      <c r="P10" s="40"/>
    </row>
    <row r="11" spans="1:16" s="24" customFormat="1" ht="27">
      <c r="A11" s="66" t="s">
        <v>35</v>
      </c>
      <c r="B11" s="67" t="s">
        <v>31</v>
      </c>
      <c r="C11" s="68" t="s">
        <v>19</v>
      </c>
      <c r="D11" s="88">
        <v>0.004166666666666667</v>
      </c>
      <c r="E11" s="100"/>
      <c r="F11" s="88">
        <v>0.002777777777777778</v>
      </c>
      <c r="G11" s="83">
        <f>G$13+(F$13-F11)</f>
        <v>0.08611111111111111</v>
      </c>
      <c r="H11" s="87">
        <v>0.1531597222222222</v>
      </c>
      <c r="I11" s="38">
        <v>2</v>
      </c>
      <c r="J11" s="37">
        <f>H11-F11</f>
        <v>0.15038194444444444</v>
      </c>
      <c r="K11" s="27">
        <v>2</v>
      </c>
      <c r="L11" s="30">
        <v>2</v>
      </c>
      <c r="M11" s="29">
        <f>SUM(Total!D9)</f>
        <v>2</v>
      </c>
      <c r="N11" s="88">
        <v>0.0020833333333333333</v>
      </c>
      <c r="O11" s="39" t="s">
        <v>63</v>
      </c>
      <c r="P11" s="40"/>
    </row>
    <row r="12" spans="1:16" s="24" customFormat="1" ht="13.5">
      <c r="A12" s="28" t="s">
        <v>49</v>
      </c>
      <c r="B12" s="27">
        <v>6866</v>
      </c>
      <c r="C12" s="28" t="s">
        <v>50</v>
      </c>
      <c r="D12" s="97">
        <v>0.010416666666666666</v>
      </c>
      <c r="E12" s="100"/>
      <c r="F12" s="97">
        <v>0.010416666666666666</v>
      </c>
      <c r="G12" s="83">
        <f>G$13+(F$13-F12)</f>
        <v>0.07847222222222223</v>
      </c>
      <c r="H12" s="87"/>
      <c r="I12" s="38"/>
      <c r="J12" s="37"/>
      <c r="K12" s="27"/>
      <c r="L12" s="30">
        <v>7</v>
      </c>
      <c r="M12" s="29">
        <f>SUM(Total!D10)</f>
        <v>7</v>
      </c>
      <c r="N12" s="97">
        <v>0.010416666666666666</v>
      </c>
      <c r="O12" s="39"/>
      <c r="P12" s="61"/>
    </row>
    <row r="13" spans="1:16" s="24" customFormat="1" ht="13.5">
      <c r="A13" s="89" t="s">
        <v>55</v>
      </c>
      <c r="B13" s="30">
        <v>5653</v>
      </c>
      <c r="C13" s="89" t="s">
        <v>56</v>
      </c>
      <c r="D13" s="90">
        <v>0.013194444444444444</v>
      </c>
      <c r="E13" s="100"/>
      <c r="F13" s="90">
        <v>0.015972222222222224</v>
      </c>
      <c r="G13" s="98">
        <v>0.07291666666666667</v>
      </c>
      <c r="H13" s="87"/>
      <c r="I13" s="85"/>
      <c r="J13" s="37"/>
      <c r="K13" s="30"/>
      <c r="L13" s="30">
        <v>7</v>
      </c>
      <c r="M13" s="29">
        <f>SUM(Total!D11)</f>
        <v>7</v>
      </c>
      <c r="N13" s="90">
        <v>0.015972222222222224</v>
      </c>
      <c r="O13" s="55"/>
      <c r="P13" s="61"/>
    </row>
    <row r="14" spans="1:16" s="24" customFormat="1" ht="13.5">
      <c r="A14" s="89" t="s">
        <v>59</v>
      </c>
      <c r="B14" s="30"/>
      <c r="C14" s="89" t="s">
        <v>53</v>
      </c>
      <c r="D14" s="90">
        <v>0.0062499999999999995</v>
      </c>
      <c r="E14" s="100"/>
      <c r="F14" s="90">
        <v>0.006944444444444444</v>
      </c>
      <c r="G14" s="83">
        <f>G$13+(F$13-F14)</f>
        <v>0.08194444444444446</v>
      </c>
      <c r="H14" s="87"/>
      <c r="I14" s="85"/>
      <c r="J14" s="37"/>
      <c r="K14" s="30"/>
      <c r="L14" s="32">
        <v>7</v>
      </c>
      <c r="M14" s="29">
        <f>SUM(Total!D12)</f>
        <v>7</v>
      </c>
      <c r="N14" s="90">
        <v>0.006944444444444444</v>
      </c>
      <c r="O14" s="55"/>
      <c r="P14" s="61"/>
    </row>
    <row r="15" spans="1:16" s="24" customFormat="1" ht="13.5">
      <c r="A15" s="89" t="s">
        <v>62</v>
      </c>
      <c r="B15" s="30">
        <v>610</v>
      </c>
      <c r="C15" s="89" t="s">
        <v>64</v>
      </c>
      <c r="D15" s="101"/>
      <c r="E15" s="100"/>
      <c r="F15" s="90">
        <v>0.02152777777777778</v>
      </c>
      <c r="G15" s="95">
        <f>G$13+(F$13-F15)</f>
        <v>0.06736111111111112</v>
      </c>
      <c r="H15" s="87">
        <v>0.17108796296296294</v>
      </c>
      <c r="I15" s="85">
        <v>3</v>
      </c>
      <c r="J15" s="37">
        <f>H15-F15</f>
        <v>0.14956018518518516</v>
      </c>
      <c r="K15" s="30">
        <v>1</v>
      </c>
      <c r="L15" s="30">
        <v>1</v>
      </c>
      <c r="M15" s="29">
        <f>SUM(Total!D13)</f>
        <v>1</v>
      </c>
      <c r="N15" s="90">
        <v>0.02013888888888889</v>
      </c>
      <c r="O15" s="55" t="s">
        <v>65</v>
      </c>
      <c r="P15" s="61"/>
    </row>
    <row r="16" spans="1:16" s="24" customFormat="1" ht="13.5">
      <c r="A16" s="89"/>
      <c r="B16" s="30"/>
      <c r="C16" s="89"/>
      <c r="D16" s="101"/>
      <c r="E16" s="100"/>
      <c r="F16" s="90"/>
      <c r="G16" s="95"/>
      <c r="H16" s="87"/>
      <c r="I16" s="85"/>
      <c r="J16" s="84"/>
      <c r="K16" s="30"/>
      <c r="L16" s="30"/>
      <c r="M16" s="103"/>
      <c r="N16" s="90"/>
      <c r="O16" s="55"/>
      <c r="P16" s="61"/>
    </row>
    <row r="17" spans="1:16" s="24" customFormat="1" ht="13.5">
      <c r="A17" s="33"/>
      <c r="B17" s="34"/>
      <c r="C17" s="33"/>
      <c r="D17" s="102"/>
      <c r="E17" s="102"/>
      <c r="F17" s="63"/>
      <c r="G17" s="42"/>
      <c r="H17" s="43"/>
      <c r="I17" s="34"/>
      <c r="J17" s="43"/>
      <c r="K17" s="33"/>
      <c r="L17" s="34"/>
      <c r="M17" s="34"/>
      <c r="N17" s="42"/>
      <c r="O17" s="44"/>
      <c r="P17" s="45"/>
    </row>
    <row r="18" spans="1:15" ht="15">
      <c r="A18" s="14"/>
      <c r="B18" s="15"/>
      <c r="C18" s="14"/>
      <c r="D18" s="14"/>
      <c r="E18" s="14"/>
      <c r="F18" s="16"/>
      <c r="G18" s="16"/>
      <c r="H18" s="15"/>
      <c r="I18" s="17"/>
      <c r="J18" s="14"/>
      <c r="K18" s="15"/>
      <c r="L18" s="15"/>
      <c r="M18" s="16"/>
      <c r="N18" s="16"/>
      <c r="O18" s="16"/>
    </row>
    <row r="19" spans="1:15" ht="15">
      <c r="A19" s="3" t="s">
        <v>30</v>
      </c>
      <c r="B19" s="2"/>
      <c r="C19" s="2"/>
      <c r="D19" s="2"/>
      <c r="E19" s="2"/>
      <c r="F19" s="4"/>
      <c r="G19" s="4"/>
      <c r="H19" s="4"/>
      <c r="I19" s="6"/>
      <c r="J19" s="2"/>
      <c r="K19" s="4"/>
      <c r="L19" s="4"/>
      <c r="M19" s="4"/>
      <c r="N19" s="13"/>
      <c r="O19" s="4"/>
    </row>
    <row r="20" spans="1:16" s="24" customFormat="1" ht="27">
      <c r="A20" s="22" t="s">
        <v>7</v>
      </c>
      <c r="B20" s="23" t="s">
        <v>8</v>
      </c>
      <c r="C20" s="22" t="s">
        <v>9</v>
      </c>
      <c r="D20" s="104" t="s">
        <v>60</v>
      </c>
      <c r="E20" s="105" t="s">
        <v>61</v>
      </c>
      <c r="F20" s="64" t="s">
        <v>34</v>
      </c>
      <c r="G20" s="82" t="s">
        <v>42</v>
      </c>
      <c r="H20" s="36" t="s">
        <v>72</v>
      </c>
      <c r="I20" s="23" t="s">
        <v>10</v>
      </c>
      <c r="J20" s="36" t="s">
        <v>11</v>
      </c>
      <c r="K20" s="23" t="s">
        <v>12</v>
      </c>
      <c r="L20" s="23" t="s">
        <v>13</v>
      </c>
      <c r="M20" s="23" t="s">
        <v>14</v>
      </c>
      <c r="N20" s="23" t="s">
        <v>15</v>
      </c>
      <c r="O20" s="35" t="s">
        <v>16</v>
      </c>
      <c r="P20" s="23" t="s">
        <v>17</v>
      </c>
    </row>
    <row r="21" spans="1:16" s="24" customFormat="1" ht="13.5">
      <c r="A21" s="91" t="s">
        <v>36</v>
      </c>
      <c r="B21" s="69" t="s">
        <v>37</v>
      </c>
      <c r="C21" s="68" t="s">
        <v>38</v>
      </c>
      <c r="D21" s="88">
        <v>0</v>
      </c>
      <c r="E21" s="100"/>
      <c r="F21" s="88">
        <v>0</v>
      </c>
      <c r="G21" s="83">
        <f>G$24+(F$24-F21)</f>
        <v>0</v>
      </c>
      <c r="H21" s="87"/>
      <c r="I21" s="30"/>
      <c r="J21" s="37"/>
      <c r="K21" s="30"/>
      <c r="L21" s="27">
        <v>7</v>
      </c>
      <c r="M21" s="29">
        <f>SUM(Total!D20)</f>
        <v>7</v>
      </c>
      <c r="N21" s="88">
        <v>0</v>
      </c>
      <c r="O21" s="39"/>
      <c r="P21" s="41"/>
    </row>
    <row r="22" spans="1:16" s="24" customFormat="1" ht="13.5">
      <c r="A22" s="92" t="s">
        <v>44</v>
      </c>
      <c r="B22" s="27">
        <v>1925</v>
      </c>
      <c r="C22" s="28" t="s">
        <v>43</v>
      </c>
      <c r="D22" s="88">
        <v>0.004166666666666667</v>
      </c>
      <c r="E22" s="25"/>
      <c r="F22" s="88">
        <v>0.004166666666666667</v>
      </c>
      <c r="G22" s="83">
        <f>G$24+(F$24-F22)</f>
        <v>0.09027777777777779</v>
      </c>
      <c r="H22" s="87"/>
      <c r="I22" s="27"/>
      <c r="J22" s="37"/>
      <c r="K22" s="27"/>
      <c r="L22" s="27">
        <v>7</v>
      </c>
      <c r="M22" s="29">
        <f>SUM(Total!D21)</f>
        <v>7</v>
      </c>
      <c r="N22" s="88">
        <v>0.004166666666666667</v>
      </c>
      <c r="O22" s="39"/>
      <c r="P22" s="40"/>
    </row>
    <row r="23" spans="1:16" s="24" customFormat="1" ht="13.5">
      <c r="A23" s="91" t="s">
        <v>39</v>
      </c>
      <c r="B23" s="69">
        <v>4655</v>
      </c>
      <c r="C23" s="68" t="s">
        <v>33</v>
      </c>
      <c r="D23" s="88">
        <v>0.015972222222222224</v>
      </c>
      <c r="E23" s="100"/>
      <c r="F23" s="88">
        <v>0.012499999999999999</v>
      </c>
      <c r="G23" s="83">
        <f>G$24+(F$24-F23)</f>
        <v>0.08611111111111111</v>
      </c>
      <c r="H23" s="87">
        <v>0.1663425925925926</v>
      </c>
      <c r="I23" s="30">
        <v>2</v>
      </c>
      <c r="J23" s="37">
        <f>H23-F23</f>
        <v>0.1538425925925926</v>
      </c>
      <c r="K23" s="30">
        <v>2</v>
      </c>
      <c r="L23" s="27">
        <v>2</v>
      </c>
      <c r="M23" s="29">
        <f>SUM(Total!D22)</f>
        <v>2</v>
      </c>
      <c r="N23" s="88">
        <v>0.013194444444444444</v>
      </c>
      <c r="O23" s="55" t="s">
        <v>69</v>
      </c>
      <c r="P23" s="61"/>
    </row>
    <row r="24" spans="1:16" s="24" customFormat="1" ht="13.5">
      <c r="A24" s="91" t="s">
        <v>18</v>
      </c>
      <c r="B24" s="69">
        <v>2939</v>
      </c>
      <c r="C24" s="68" t="s">
        <v>19</v>
      </c>
      <c r="D24" s="88">
        <v>0.017361111111111112</v>
      </c>
      <c r="E24" s="100"/>
      <c r="F24" s="88">
        <v>0.014583333333333332</v>
      </c>
      <c r="G24" s="83">
        <f>G$24+(F$24-F24)</f>
        <v>0.07847222222222222</v>
      </c>
      <c r="H24" s="87">
        <v>0.17393518518518516</v>
      </c>
      <c r="I24" s="38">
        <v>3</v>
      </c>
      <c r="J24" s="37">
        <f>H24-F24</f>
        <v>0.15935185185185183</v>
      </c>
      <c r="K24" s="27">
        <v>3</v>
      </c>
      <c r="L24" s="27">
        <v>3</v>
      </c>
      <c r="M24" s="29">
        <f>SUM(Total!D23)</f>
        <v>3</v>
      </c>
      <c r="N24" s="88">
        <v>0.015277777777777777</v>
      </c>
      <c r="O24" s="39" t="s">
        <v>70</v>
      </c>
      <c r="P24" s="61"/>
    </row>
    <row r="25" spans="1:16" s="24" customFormat="1" ht="13.5">
      <c r="A25" s="93" t="s">
        <v>41</v>
      </c>
      <c r="B25" s="71">
        <v>6878</v>
      </c>
      <c r="C25" s="70" t="s">
        <v>40</v>
      </c>
      <c r="D25" s="96">
        <v>0.019444444444444445</v>
      </c>
      <c r="E25" s="65"/>
      <c r="F25" s="96">
        <v>0.019444444444444445</v>
      </c>
      <c r="G25" s="98">
        <v>0.07291666666666667</v>
      </c>
      <c r="H25" s="87"/>
      <c r="I25" s="85"/>
      <c r="J25" s="37"/>
      <c r="K25" s="27"/>
      <c r="L25" s="27">
        <v>7</v>
      </c>
      <c r="M25" s="29">
        <f>SUM(Total!D24)</f>
        <v>7</v>
      </c>
      <c r="N25" s="96">
        <v>0.019444444444444445</v>
      </c>
      <c r="O25" s="55"/>
      <c r="P25" s="61"/>
    </row>
    <row r="26" spans="1:16" s="24" customFormat="1" ht="13.5">
      <c r="A26" s="89" t="s">
        <v>51</v>
      </c>
      <c r="B26" s="30">
        <v>7821</v>
      </c>
      <c r="C26" s="89" t="s">
        <v>52</v>
      </c>
      <c r="D26" s="99">
        <v>0</v>
      </c>
      <c r="E26" s="89"/>
      <c r="F26" s="99">
        <v>0</v>
      </c>
      <c r="G26" s="94">
        <f>G$24+(F$24-F26)</f>
        <v>0.07847222222222222</v>
      </c>
      <c r="H26" s="87">
        <v>0.15269675925925927</v>
      </c>
      <c r="I26" s="30">
        <v>1</v>
      </c>
      <c r="J26" s="37">
        <f>H26-F26</f>
        <v>0.15269675925925927</v>
      </c>
      <c r="K26" s="30">
        <v>1</v>
      </c>
      <c r="L26" s="27">
        <v>1</v>
      </c>
      <c r="M26" s="29">
        <f>SUM(Total!D25)</f>
        <v>1</v>
      </c>
      <c r="N26" s="99">
        <v>0</v>
      </c>
      <c r="O26" s="55"/>
      <c r="P26" s="41"/>
    </row>
    <row r="27" spans="1:16" s="24" customFormat="1" ht="13.5">
      <c r="A27" s="89"/>
      <c r="B27" s="30"/>
      <c r="C27" s="89"/>
      <c r="D27" s="89"/>
      <c r="E27" s="89"/>
      <c r="F27" s="99"/>
      <c r="G27" s="94"/>
      <c r="H27" s="87"/>
      <c r="I27" s="30"/>
      <c r="J27" s="37"/>
      <c r="K27" s="30"/>
      <c r="L27" s="30"/>
      <c r="M27" s="29"/>
      <c r="N27" s="99"/>
      <c r="O27" s="55"/>
      <c r="P27" s="41"/>
    </row>
    <row r="28" spans="1:16" s="24" customFormat="1" ht="13.5">
      <c r="A28" s="89"/>
      <c r="B28" s="30"/>
      <c r="C28" s="89"/>
      <c r="D28" s="89"/>
      <c r="E28" s="89"/>
      <c r="F28" s="99"/>
      <c r="G28" s="95"/>
      <c r="H28" s="87"/>
      <c r="I28" s="30"/>
      <c r="J28" s="84"/>
      <c r="K28" s="30"/>
      <c r="L28" s="30"/>
      <c r="M28" s="103"/>
      <c r="N28" s="99"/>
      <c r="O28" s="55"/>
      <c r="P28" s="41"/>
    </row>
    <row r="29" spans="1:16" s="24" customFormat="1" ht="13.5">
      <c r="A29" s="89"/>
      <c r="B29" s="30"/>
      <c r="C29" s="89"/>
      <c r="D29" s="89"/>
      <c r="E29" s="89"/>
      <c r="F29" s="99"/>
      <c r="G29" s="95"/>
      <c r="H29" s="87"/>
      <c r="I29" s="30"/>
      <c r="J29" s="84"/>
      <c r="K29" s="30"/>
      <c r="L29" s="30"/>
      <c r="M29" s="103"/>
      <c r="N29" s="99"/>
      <c r="O29" s="55"/>
      <c r="P29" s="41"/>
    </row>
    <row r="30" spans="1:16" s="24" customFormat="1" ht="13.5">
      <c r="A30" s="33"/>
      <c r="B30" s="34"/>
      <c r="C30" s="33"/>
      <c r="D30" s="33"/>
      <c r="E30" s="33"/>
      <c r="F30" s="42"/>
      <c r="G30" s="42"/>
      <c r="H30" s="43"/>
      <c r="I30" s="34"/>
      <c r="J30" s="43"/>
      <c r="K30" s="33"/>
      <c r="L30" s="34"/>
      <c r="M30" s="34"/>
      <c r="N30" s="42"/>
      <c r="O30" s="44"/>
      <c r="P30" s="45"/>
    </row>
  </sheetData>
  <sheetProtection/>
  <printOptions/>
  <pageMargins left="0.75" right="0.75" top="0.54" bottom="0.63" header="0.5" footer="0.34"/>
  <pageSetup fitToHeight="1" fitToWidth="1" horizontalDpi="360" verticalDpi="360" orientation="landscape" paperSize="9" scale="71" r:id="rId1"/>
  <headerFooter alignWithMargins="0">
    <oddHeader>&amp;C&amp;"Times New Roman,Bold"&amp;22Parramatta River Sailing Club
&amp;16Race Results</oddHeader>
    <oddFooter>&amp;R&amp;"Times New Roman,Regular"&amp;D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0"/>
  <sheetViews>
    <sheetView zoomScale="80" zoomScaleNormal="80" zoomScalePageLayoutView="0" workbookViewId="0" topLeftCell="B1">
      <selection activeCell="I9" sqref="I9"/>
    </sheetView>
  </sheetViews>
  <sheetFormatPr defaultColWidth="9.140625" defaultRowHeight="12.75"/>
  <cols>
    <col min="1" max="1" width="22.140625" style="0" customWidth="1"/>
    <col min="2" max="2" width="11.140625" style="0" customWidth="1"/>
    <col min="3" max="3" width="15.421875" style="0" bestFit="1" customWidth="1"/>
    <col min="4" max="5" width="15.421875" style="0" hidden="1" customWidth="1"/>
    <col min="6" max="6" width="14.00390625" style="9" customWidth="1"/>
    <col min="7" max="7" width="15.8515625" style="9" customWidth="1"/>
    <col min="8" max="8" width="12.140625" style="5" customWidth="1"/>
    <col min="9" max="9" width="14.57421875" style="7" customWidth="1"/>
    <col min="10" max="10" width="9.421875" style="0" bestFit="1" customWidth="1"/>
    <col min="11" max="11" width="13.57421875" style="5" customWidth="1"/>
    <col min="12" max="12" width="12.00390625" style="5" customWidth="1"/>
    <col min="13" max="13" width="11.57421875" style="5" customWidth="1"/>
    <col min="14" max="14" width="11.421875" style="10" customWidth="1"/>
    <col min="15" max="15" width="12.140625" style="5" customWidth="1"/>
    <col min="16" max="17" width="11.140625" style="0" customWidth="1"/>
  </cols>
  <sheetData>
    <row r="1" spans="1:15" ht="15">
      <c r="A1" s="2"/>
      <c r="B1" s="2"/>
      <c r="C1" s="2"/>
      <c r="D1" s="2"/>
      <c r="E1" s="2"/>
      <c r="F1" s="8"/>
      <c r="G1" s="8"/>
      <c r="H1" s="4"/>
      <c r="I1" s="6"/>
      <c r="J1" s="2"/>
      <c r="K1" s="4"/>
      <c r="L1" s="4"/>
      <c r="M1" s="4"/>
      <c r="N1" s="13"/>
      <c r="O1" s="4"/>
    </row>
    <row r="2" spans="1:15" s="24" customFormat="1" ht="13.5">
      <c r="A2" s="46" t="s">
        <v>0</v>
      </c>
      <c r="B2" s="47" t="s">
        <v>66</v>
      </c>
      <c r="C2" s="46"/>
      <c r="D2" s="46"/>
      <c r="E2" s="46"/>
      <c r="F2" s="48"/>
      <c r="G2" s="48"/>
      <c r="H2" s="50"/>
      <c r="I2" s="49"/>
      <c r="J2" s="46"/>
      <c r="K2" s="50"/>
      <c r="L2" s="50"/>
      <c r="M2" s="50"/>
      <c r="N2" s="51"/>
      <c r="O2" s="50"/>
    </row>
    <row r="3" spans="1:15" s="24" customFormat="1" ht="13.5">
      <c r="A3" s="46" t="s">
        <v>1</v>
      </c>
      <c r="B3" s="52">
        <v>2</v>
      </c>
      <c r="C3" s="46"/>
      <c r="D3" s="46"/>
      <c r="E3" s="46"/>
      <c r="F3" s="48"/>
      <c r="G3" s="48"/>
      <c r="H3" s="50"/>
      <c r="I3" s="49"/>
      <c r="J3" s="46"/>
      <c r="K3" s="50"/>
      <c r="L3" s="50"/>
      <c r="M3" s="50"/>
      <c r="N3" s="51"/>
      <c r="O3" s="50"/>
    </row>
    <row r="4" spans="1:15" s="24" customFormat="1" ht="13.5">
      <c r="A4" s="46" t="s">
        <v>2</v>
      </c>
      <c r="B4" s="53" t="s">
        <v>68</v>
      </c>
      <c r="C4" s="53"/>
      <c r="D4" s="53"/>
      <c r="E4" s="53"/>
      <c r="F4" s="48"/>
      <c r="G4" s="48"/>
      <c r="H4" s="50"/>
      <c r="I4" s="49"/>
      <c r="J4" s="46"/>
      <c r="K4" s="50"/>
      <c r="L4" s="50"/>
      <c r="M4" s="47" t="s">
        <v>3</v>
      </c>
      <c r="N4" s="54" t="s">
        <v>54</v>
      </c>
      <c r="O4" s="50"/>
    </row>
    <row r="5" spans="1:15" s="24" customFormat="1" ht="13.5">
      <c r="A5" s="46" t="s">
        <v>4</v>
      </c>
      <c r="B5" s="52"/>
      <c r="C5" s="46"/>
      <c r="D5" s="46"/>
      <c r="E5" s="46"/>
      <c r="F5" s="48"/>
      <c r="G5" s="81"/>
      <c r="H5" s="50"/>
      <c r="I5" s="49"/>
      <c r="J5" s="46"/>
      <c r="K5" s="50"/>
      <c r="L5" s="50"/>
      <c r="M5" s="47" t="s">
        <v>32</v>
      </c>
      <c r="N5" s="54"/>
      <c r="O5" s="50"/>
    </row>
    <row r="6" spans="1:15" s="24" customFormat="1" ht="13.5">
      <c r="A6" s="46" t="s">
        <v>5</v>
      </c>
      <c r="B6" s="52"/>
      <c r="C6" s="46"/>
      <c r="D6" s="46"/>
      <c r="E6" s="46"/>
      <c r="F6" s="48"/>
      <c r="G6" s="48"/>
      <c r="H6" s="50"/>
      <c r="I6" s="49"/>
      <c r="J6" s="46"/>
      <c r="K6" s="50"/>
      <c r="L6" s="50"/>
      <c r="M6" s="50"/>
      <c r="N6" s="51"/>
      <c r="O6" s="50"/>
    </row>
    <row r="7" spans="1:15" s="24" customFormat="1" ht="13.5">
      <c r="A7" s="46"/>
      <c r="B7" s="46"/>
      <c r="C7" s="46"/>
      <c r="D7" s="46"/>
      <c r="E7" s="46"/>
      <c r="F7" s="48"/>
      <c r="G7" s="48"/>
      <c r="H7" s="50"/>
      <c r="I7" s="49"/>
      <c r="J7" s="46"/>
      <c r="K7" s="50"/>
      <c r="L7" s="50"/>
      <c r="M7" s="50"/>
      <c r="N7" s="51"/>
      <c r="O7" s="50"/>
    </row>
    <row r="8" spans="1:15" ht="15">
      <c r="A8" s="3" t="s">
        <v>6</v>
      </c>
      <c r="B8" s="2"/>
      <c r="C8" s="2"/>
      <c r="D8" s="2"/>
      <c r="E8" s="2"/>
      <c r="F8" s="8"/>
      <c r="G8" s="8"/>
      <c r="H8" s="4"/>
      <c r="I8" s="6"/>
      <c r="J8" s="2"/>
      <c r="K8" s="4"/>
      <c r="L8" s="4"/>
      <c r="M8" s="4"/>
      <c r="N8" s="13"/>
      <c r="O8" s="4"/>
    </row>
    <row r="9" spans="1:16" s="24" customFormat="1" ht="27">
      <c r="A9" s="22" t="s">
        <v>7</v>
      </c>
      <c r="B9" s="23" t="s">
        <v>8</v>
      </c>
      <c r="C9" s="22" t="s">
        <v>9</v>
      </c>
      <c r="D9" s="104" t="s">
        <v>60</v>
      </c>
      <c r="E9" s="105" t="s">
        <v>61</v>
      </c>
      <c r="F9" s="64" t="s">
        <v>34</v>
      </c>
      <c r="G9" s="82" t="s">
        <v>42</v>
      </c>
      <c r="H9" s="36" t="s">
        <v>72</v>
      </c>
      <c r="I9" s="23" t="s">
        <v>10</v>
      </c>
      <c r="J9" s="36" t="s">
        <v>11</v>
      </c>
      <c r="K9" s="23" t="s">
        <v>12</v>
      </c>
      <c r="L9" s="23" t="s">
        <v>13</v>
      </c>
      <c r="M9" s="23" t="s">
        <v>14</v>
      </c>
      <c r="N9" s="23" t="s">
        <v>15</v>
      </c>
      <c r="O9" s="35" t="s">
        <v>16</v>
      </c>
      <c r="P9" s="23" t="s">
        <v>17</v>
      </c>
    </row>
    <row r="10" spans="1:16" s="24" customFormat="1" ht="13.5">
      <c r="A10" s="77" t="s">
        <v>45</v>
      </c>
      <c r="B10" s="78" t="s">
        <v>46</v>
      </c>
      <c r="C10" s="65" t="s">
        <v>47</v>
      </c>
      <c r="D10" s="72">
        <v>0</v>
      </c>
      <c r="E10" s="65"/>
      <c r="F10" s="72">
        <v>0</v>
      </c>
      <c r="G10" s="83">
        <f>G$13+(F$13-F10)</f>
        <v>0.08888888888888889</v>
      </c>
      <c r="H10" s="87"/>
      <c r="I10" s="85"/>
      <c r="J10" s="37"/>
      <c r="K10" s="30"/>
      <c r="L10" s="30">
        <v>7</v>
      </c>
      <c r="M10" s="29">
        <f>SUM(Total!D8:E8)</f>
        <v>10</v>
      </c>
      <c r="N10" s="72">
        <v>0</v>
      </c>
      <c r="O10" s="39"/>
      <c r="P10" s="40"/>
    </row>
    <row r="11" spans="1:16" s="24" customFormat="1" ht="27">
      <c r="A11" s="66" t="s">
        <v>35</v>
      </c>
      <c r="B11" s="67" t="s">
        <v>31</v>
      </c>
      <c r="C11" s="68" t="s">
        <v>19</v>
      </c>
      <c r="D11" s="88">
        <v>0.004166666666666667</v>
      </c>
      <c r="E11" s="100"/>
      <c r="F11" s="88">
        <v>0.0020833333333333333</v>
      </c>
      <c r="G11" s="83">
        <f>G$13+(F$13-F11)</f>
        <v>0.08680555555555557</v>
      </c>
      <c r="H11" s="87"/>
      <c r="I11" s="38"/>
      <c r="J11" s="37"/>
      <c r="K11" s="27"/>
      <c r="L11" s="30">
        <v>7</v>
      </c>
      <c r="M11" s="29">
        <f>SUM(Total!D9:E9)</f>
        <v>9</v>
      </c>
      <c r="N11" s="88">
        <v>0.0020833333333333333</v>
      </c>
      <c r="O11" s="39"/>
      <c r="P11" s="40"/>
    </row>
    <row r="12" spans="1:16" s="24" customFormat="1" ht="13.5">
      <c r="A12" s="28" t="s">
        <v>49</v>
      </c>
      <c r="B12" s="27">
        <v>6866</v>
      </c>
      <c r="C12" s="28" t="s">
        <v>50</v>
      </c>
      <c r="D12" s="97">
        <v>0.010416666666666666</v>
      </c>
      <c r="E12" s="100"/>
      <c r="F12" s="97">
        <v>0.010416666666666666</v>
      </c>
      <c r="G12" s="83">
        <f>G$13+(F$13-F12)</f>
        <v>0.07847222222222223</v>
      </c>
      <c r="H12" s="87"/>
      <c r="I12" s="38"/>
      <c r="J12" s="37"/>
      <c r="K12" s="27"/>
      <c r="L12" s="30">
        <v>7</v>
      </c>
      <c r="M12" s="29">
        <f>SUM(Total!D10:E10)</f>
        <v>14</v>
      </c>
      <c r="N12" s="97">
        <v>0.010416666666666666</v>
      </c>
      <c r="O12" s="39"/>
      <c r="P12" s="61"/>
    </row>
    <row r="13" spans="1:16" s="24" customFormat="1" ht="13.5">
      <c r="A13" s="89" t="s">
        <v>55</v>
      </c>
      <c r="B13" s="30">
        <v>5653</v>
      </c>
      <c r="C13" s="89" t="s">
        <v>56</v>
      </c>
      <c r="D13" s="90">
        <v>0.013194444444444444</v>
      </c>
      <c r="E13" s="100"/>
      <c r="F13" s="90">
        <v>0.015972222222222224</v>
      </c>
      <c r="G13" s="98">
        <v>0.07291666666666667</v>
      </c>
      <c r="H13" s="87"/>
      <c r="I13" s="85"/>
      <c r="J13" s="37"/>
      <c r="K13" s="30"/>
      <c r="L13" s="30">
        <v>7</v>
      </c>
      <c r="M13" s="29">
        <f>SUM(Total!D11:E11)</f>
        <v>14</v>
      </c>
      <c r="N13" s="90">
        <v>0.015972222222222224</v>
      </c>
      <c r="O13" s="55"/>
      <c r="P13" s="61"/>
    </row>
    <row r="14" spans="1:16" s="24" customFormat="1" ht="13.5">
      <c r="A14" s="89" t="s">
        <v>59</v>
      </c>
      <c r="B14" s="30"/>
      <c r="C14" s="89" t="s">
        <v>53</v>
      </c>
      <c r="D14" s="90">
        <v>0.0062499999999999995</v>
      </c>
      <c r="E14" s="100"/>
      <c r="F14" s="90">
        <v>0.006944444444444444</v>
      </c>
      <c r="G14" s="83">
        <f>G$13+(F$13-F14)</f>
        <v>0.08194444444444446</v>
      </c>
      <c r="H14" s="87"/>
      <c r="I14" s="85"/>
      <c r="J14" s="37"/>
      <c r="K14" s="30"/>
      <c r="L14" s="30">
        <v>7</v>
      </c>
      <c r="M14" s="29">
        <f>SUM(Total!D12:E12)</f>
        <v>14</v>
      </c>
      <c r="N14" s="90">
        <v>0.006944444444444444</v>
      </c>
      <c r="O14" s="55"/>
      <c r="P14" s="61"/>
    </row>
    <row r="15" spans="1:16" s="24" customFormat="1" ht="13.5">
      <c r="A15" s="89" t="s">
        <v>62</v>
      </c>
      <c r="B15" s="30">
        <v>610</v>
      </c>
      <c r="C15" s="89" t="s">
        <v>64</v>
      </c>
      <c r="D15" s="101"/>
      <c r="E15" s="100"/>
      <c r="F15" s="90">
        <v>0.02013888888888889</v>
      </c>
      <c r="G15" s="95">
        <f>G$13+(F$13-F15)</f>
        <v>0.06875</v>
      </c>
      <c r="H15" s="87">
        <v>0.17003472222222224</v>
      </c>
      <c r="I15" s="85">
        <v>1</v>
      </c>
      <c r="J15" s="37">
        <f>H15-F15</f>
        <v>0.14989583333333334</v>
      </c>
      <c r="K15" s="30">
        <v>1</v>
      </c>
      <c r="L15" s="30">
        <v>1</v>
      </c>
      <c r="M15" s="29">
        <f>SUM(Total!D13:E13)</f>
        <v>2</v>
      </c>
      <c r="N15" s="90">
        <v>0.02013888888888889</v>
      </c>
      <c r="O15" s="55"/>
      <c r="P15" s="61"/>
    </row>
    <row r="16" spans="1:16" s="24" customFormat="1" ht="13.5">
      <c r="A16" s="89"/>
      <c r="B16" s="30"/>
      <c r="C16" s="89"/>
      <c r="D16" s="101"/>
      <c r="E16" s="100"/>
      <c r="F16" s="90"/>
      <c r="G16" s="95"/>
      <c r="H16" s="87"/>
      <c r="I16" s="85"/>
      <c r="J16" s="84"/>
      <c r="K16" s="30"/>
      <c r="L16" s="30"/>
      <c r="M16" s="103"/>
      <c r="N16" s="90"/>
      <c r="O16" s="55"/>
      <c r="P16" s="61"/>
    </row>
    <row r="17" spans="1:16" s="24" customFormat="1" ht="13.5">
      <c r="A17" s="33"/>
      <c r="B17" s="34"/>
      <c r="C17" s="33"/>
      <c r="D17" s="102"/>
      <c r="E17" s="102"/>
      <c r="F17" s="63"/>
      <c r="G17" s="42"/>
      <c r="H17" s="43"/>
      <c r="I17" s="34"/>
      <c r="J17" s="43"/>
      <c r="K17" s="33"/>
      <c r="L17" s="34"/>
      <c r="M17" s="34"/>
      <c r="N17" s="42"/>
      <c r="O17" s="44"/>
      <c r="P17" s="45"/>
    </row>
    <row r="18" spans="1:15" ht="15">
      <c r="A18" s="14"/>
      <c r="B18" s="15"/>
      <c r="C18" s="14"/>
      <c r="D18" s="14"/>
      <c r="E18" s="14"/>
      <c r="F18" s="16"/>
      <c r="G18" s="16"/>
      <c r="H18" s="15"/>
      <c r="I18" s="17"/>
      <c r="J18" s="14"/>
      <c r="K18" s="15"/>
      <c r="L18" s="15"/>
      <c r="M18" s="16"/>
      <c r="N18" s="16"/>
      <c r="O18" s="16"/>
    </row>
    <row r="19" spans="1:15" ht="15">
      <c r="A19" s="3" t="s">
        <v>30</v>
      </c>
      <c r="B19" s="2"/>
      <c r="C19" s="2"/>
      <c r="D19" s="2"/>
      <c r="E19" s="2"/>
      <c r="F19" s="4"/>
      <c r="G19" s="4"/>
      <c r="H19" s="4"/>
      <c r="I19" s="6"/>
      <c r="J19" s="2"/>
      <c r="K19" s="4"/>
      <c r="L19" s="4"/>
      <c r="M19" s="4"/>
      <c r="N19" s="13"/>
      <c r="O19" s="4"/>
    </row>
    <row r="20" spans="1:16" s="24" customFormat="1" ht="27">
      <c r="A20" s="22" t="s">
        <v>7</v>
      </c>
      <c r="B20" s="23" t="s">
        <v>8</v>
      </c>
      <c r="C20" s="22" t="s">
        <v>9</v>
      </c>
      <c r="D20" s="104" t="s">
        <v>60</v>
      </c>
      <c r="E20" s="105" t="s">
        <v>61</v>
      </c>
      <c r="F20" s="64" t="s">
        <v>34</v>
      </c>
      <c r="G20" s="82" t="s">
        <v>42</v>
      </c>
      <c r="H20" s="36" t="s">
        <v>72</v>
      </c>
      <c r="I20" s="23" t="s">
        <v>10</v>
      </c>
      <c r="J20" s="36" t="s">
        <v>11</v>
      </c>
      <c r="K20" s="23" t="s">
        <v>12</v>
      </c>
      <c r="L20" s="23" t="s">
        <v>13</v>
      </c>
      <c r="M20" s="23" t="s">
        <v>14</v>
      </c>
      <c r="N20" s="23" t="s">
        <v>15</v>
      </c>
      <c r="O20" s="35" t="s">
        <v>16</v>
      </c>
      <c r="P20" s="23" t="s">
        <v>17</v>
      </c>
    </row>
    <row r="21" spans="1:16" s="24" customFormat="1" ht="13.5">
      <c r="A21" s="91" t="s">
        <v>36</v>
      </c>
      <c r="B21" s="69" t="s">
        <v>37</v>
      </c>
      <c r="C21" s="68" t="s">
        <v>38</v>
      </c>
      <c r="D21" s="88">
        <v>0</v>
      </c>
      <c r="E21" s="100"/>
      <c r="F21" s="88">
        <v>0</v>
      </c>
      <c r="G21" s="83">
        <f>G$24+(F$24-F21)</f>
        <v>0</v>
      </c>
      <c r="H21" s="87"/>
      <c r="I21" s="30"/>
      <c r="J21" s="37"/>
      <c r="K21" s="30"/>
      <c r="L21" s="27">
        <v>7</v>
      </c>
      <c r="M21" s="29">
        <f>SUM(Total!D20:E20)</f>
        <v>14</v>
      </c>
      <c r="N21" s="88">
        <v>0</v>
      </c>
      <c r="O21" s="39"/>
      <c r="P21" s="41"/>
    </row>
    <row r="22" spans="1:16" s="24" customFormat="1" ht="13.5">
      <c r="A22" s="92" t="s">
        <v>44</v>
      </c>
      <c r="B22" s="27">
        <v>1925</v>
      </c>
      <c r="C22" s="28" t="s">
        <v>43</v>
      </c>
      <c r="D22" s="88">
        <v>0.004166666666666667</v>
      </c>
      <c r="E22" s="25"/>
      <c r="F22" s="88">
        <v>0.004166666666666667</v>
      </c>
      <c r="G22" s="83">
        <f>G$24+(F$24-F22)</f>
        <v>0.09027777777777779</v>
      </c>
      <c r="H22" s="87">
        <v>0.15225694444444446</v>
      </c>
      <c r="I22" s="27">
        <v>2</v>
      </c>
      <c r="J22" s="37">
        <f>H22-F22</f>
        <v>0.14809027777777778</v>
      </c>
      <c r="K22" s="27">
        <v>2</v>
      </c>
      <c r="L22" s="27">
        <v>2</v>
      </c>
      <c r="M22" s="29">
        <f>SUM(Total!D21:E21)</f>
        <v>9</v>
      </c>
      <c r="N22" s="88">
        <v>0.003472222222222222</v>
      </c>
      <c r="O22" s="39" t="s">
        <v>63</v>
      </c>
      <c r="P22" s="40"/>
    </row>
    <row r="23" spans="1:16" s="24" customFormat="1" ht="13.5">
      <c r="A23" s="91" t="s">
        <v>39</v>
      </c>
      <c r="B23" s="69">
        <v>4655</v>
      </c>
      <c r="C23" s="68" t="s">
        <v>33</v>
      </c>
      <c r="D23" s="88">
        <v>0.015972222222222224</v>
      </c>
      <c r="E23" s="100"/>
      <c r="F23" s="88">
        <v>0.013194444444444444</v>
      </c>
      <c r="G23" s="83">
        <f>G$24+(F$24-F23)</f>
        <v>0.08611111111111111</v>
      </c>
      <c r="H23" s="87">
        <v>0.16111111111111112</v>
      </c>
      <c r="I23" s="30">
        <v>3</v>
      </c>
      <c r="J23" s="37">
        <f>H23-F23</f>
        <v>0.14791666666666667</v>
      </c>
      <c r="K23" s="30">
        <v>1</v>
      </c>
      <c r="L23" s="27">
        <v>1</v>
      </c>
      <c r="M23" s="29">
        <f>SUM(Total!D22:E22)</f>
        <v>3</v>
      </c>
      <c r="N23" s="88">
        <v>0.011805555555555555</v>
      </c>
      <c r="O23" s="55" t="s">
        <v>65</v>
      </c>
      <c r="P23" s="61"/>
    </row>
    <row r="24" spans="1:16" s="24" customFormat="1" ht="13.5">
      <c r="A24" s="91" t="s">
        <v>18</v>
      </c>
      <c r="B24" s="69">
        <v>2939</v>
      </c>
      <c r="C24" s="68" t="s">
        <v>19</v>
      </c>
      <c r="D24" s="88">
        <v>0.017361111111111112</v>
      </c>
      <c r="E24" s="100"/>
      <c r="F24" s="88">
        <v>0.015277777777777777</v>
      </c>
      <c r="G24" s="83">
        <f>G$24+(F$24-F24)</f>
        <v>0.07847222222222222</v>
      </c>
      <c r="H24" s="87">
        <v>0.16950231481481481</v>
      </c>
      <c r="I24" s="38">
        <v>4</v>
      </c>
      <c r="J24" s="37">
        <f>H24-F24</f>
        <v>0.15422453703703703</v>
      </c>
      <c r="K24" s="27">
        <v>4</v>
      </c>
      <c r="L24" s="27">
        <v>4</v>
      </c>
      <c r="M24" s="29">
        <f>SUM(Total!D23:E23)</f>
        <v>7</v>
      </c>
      <c r="N24" s="88">
        <v>0.015972222222222224</v>
      </c>
      <c r="O24" s="39" t="s">
        <v>69</v>
      </c>
      <c r="P24" s="61"/>
    </row>
    <row r="25" spans="1:16" s="24" customFormat="1" ht="13.5">
      <c r="A25" s="93" t="s">
        <v>41</v>
      </c>
      <c r="B25" s="71">
        <v>6878</v>
      </c>
      <c r="C25" s="70" t="s">
        <v>40</v>
      </c>
      <c r="D25" s="96">
        <v>0.019444444444444445</v>
      </c>
      <c r="E25" s="65"/>
      <c r="F25" s="96">
        <v>0.019444444444444445</v>
      </c>
      <c r="G25" s="98">
        <v>0.07291666666666667</v>
      </c>
      <c r="H25" s="87"/>
      <c r="I25" s="85"/>
      <c r="J25" s="37"/>
      <c r="K25" s="27"/>
      <c r="L25" s="27">
        <v>7</v>
      </c>
      <c r="M25" s="29">
        <f>SUM(Total!D24:E24)</f>
        <v>14</v>
      </c>
      <c r="N25" s="96">
        <v>0.019444444444444445</v>
      </c>
      <c r="O25" s="55"/>
      <c r="P25" s="61"/>
    </row>
    <row r="26" spans="1:16" s="24" customFormat="1" ht="13.5">
      <c r="A26" s="89" t="s">
        <v>51</v>
      </c>
      <c r="B26" s="30">
        <v>7821</v>
      </c>
      <c r="C26" s="89" t="s">
        <v>52</v>
      </c>
      <c r="D26" s="99">
        <v>0</v>
      </c>
      <c r="E26" s="89"/>
      <c r="F26" s="99">
        <v>0</v>
      </c>
      <c r="G26" s="94">
        <f>G$24+(F$24-F26)</f>
        <v>0.07847222222222222</v>
      </c>
      <c r="H26" s="87">
        <v>0.14967592592592593</v>
      </c>
      <c r="I26" s="30">
        <v>1</v>
      </c>
      <c r="J26" s="37">
        <f>H26-F26</f>
        <v>0.14967592592592593</v>
      </c>
      <c r="K26" s="30">
        <v>3</v>
      </c>
      <c r="L26" s="27">
        <v>3</v>
      </c>
      <c r="M26" s="29">
        <f>SUM(Total!D25:E25)</f>
        <v>4</v>
      </c>
      <c r="N26" s="99">
        <v>0</v>
      </c>
      <c r="O26" s="55"/>
      <c r="P26" s="41"/>
    </row>
    <row r="27" spans="1:16" s="24" customFormat="1" ht="13.5">
      <c r="A27" s="89"/>
      <c r="B27" s="30"/>
      <c r="C27" s="89"/>
      <c r="D27" s="89"/>
      <c r="E27" s="89"/>
      <c r="F27" s="99"/>
      <c r="G27" s="94"/>
      <c r="H27" s="87"/>
      <c r="I27" s="30"/>
      <c r="J27" s="37"/>
      <c r="K27" s="30"/>
      <c r="L27" s="30"/>
      <c r="M27" s="29"/>
      <c r="N27" s="99"/>
      <c r="O27" s="55"/>
      <c r="P27" s="41"/>
    </row>
    <row r="28" spans="1:16" s="24" customFormat="1" ht="13.5">
      <c r="A28" s="89"/>
      <c r="B28" s="30"/>
      <c r="C28" s="89"/>
      <c r="D28" s="89"/>
      <c r="E28" s="89"/>
      <c r="F28" s="99"/>
      <c r="G28" s="95"/>
      <c r="H28" s="87"/>
      <c r="I28" s="30"/>
      <c r="J28" s="84"/>
      <c r="K28" s="30"/>
      <c r="L28" s="30"/>
      <c r="M28" s="103"/>
      <c r="N28" s="99"/>
      <c r="O28" s="55"/>
      <c r="P28" s="41"/>
    </row>
    <row r="29" spans="1:16" s="24" customFormat="1" ht="13.5">
      <c r="A29" s="89"/>
      <c r="B29" s="30"/>
      <c r="C29" s="89"/>
      <c r="D29" s="89"/>
      <c r="E29" s="89"/>
      <c r="F29" s="99"/>
      <c r="G29" s="95"/>
      <c r="H29" s="87"/>
      <c r="I29" s="30"/>
      <c r="J29" s="84"/>
      <c r="K29" s="30"/>
      <c r="L29" s="30"/>
      <c r="M29" s="103"/>
      <c r="N29" s="99"/>
      <c r="O29" s="55"/>
      <c r="P29" s="41"/>
    </row>
    <row r="30" spans="1:16" s="24" customFormat="1" ht="13.5">
      <c r="A30" s="33"/>
      <c r="B30" s="34"/>
      <c r="C30" s="33"/>
      <c r="D30" s="33"/>
      <c r="E30" s="33"/>
      <c r="F30" s="42"/>
      <c r="G30" s="42"/>
      <c r="H30" s="43"/>
      <c r="I30" s="34"/>
      <c r="J30" s="43"/>
      <c r="K30" s="33"/>
      <c r="L30" s="34"/>
      <c r="M30" s="34"/>
      <c r="N30" s="42"/>
      <c r="O30" s="44"/>
      <c r="P30" s="45"/>
    </row>
  </sheetData>
  <sheetProtection/>
  <printOptions/>
  <pageMargins left="0.75" right="0.75" top="0.54" bottom="0.63" header="0.5" footer="0.34"/>
  <pageSetup fitToHeight="1" fitToWidth="1" horizontalDpi="360" verticalDpi="360" orientation="landscape" paperSize="9" scale="71" r:id="rId1"/>
  <headerFooter alignWithMargins="0">
    <oddHeader>&amp;C&amp;"Times New Roman,Bold"&amp;22Parramatta River Sailing Club
&amp;16Race Results</oddHeader>
    <oddFooter>&amp;R&amp;"Times New Roman,Regular"&amp;D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0"/>
  <sheetViews>
    <sheetView zoomScale="80" zoomScaleNormal="80" zoomScalePageLayoutView="0" workbookViewId="0" topLeftCell="A1">
      <selection activeCell="K29" sqref="K29"/>
    </sheetView>
  </sheetViews>
  <sheetFormatPr defaultColWidth="9.140625" defaultRowHeight="12.75"/>
  <cols>
    <col min="1" max="1" width="22.140625" style="0" customWidth="1"/>
    <col min="2" max="2" width="11.140625" style="0" customWidth="1"/>
    <col min="3" max="3" width="15.421875" style="0" bestFit="1" customWidth="1"/>
    <col min="4" max="5" width="15.421875" style="0" hidden="1" customWidth="1"/>
    <col min="6" max="6" width="14.00390625" style="9" customWidth="1"/>
    <col min="7" max="7" width="19.00390625" style="9" customWidth="1"/>
    <col min="8" max="8" width="12.140625" style="5" customWidth="1"/>
    <col min="9" max="9" width="14.57421875" style="7" customWidth="1"/>
    <col min="10" max="10" width="9.421875" style="0" bestFit="1" customWidth="1"/>
    <col min="11" max="11" width="13.57421875" style="5" customWidth="1"/>
    <col min="12" max="12" width="12.00390625" style="5" customWidth="1"/>
    <col min="13" max="13" width="11.57421875" style="5" customWidth="1"/>
    <col min="14" max="14" width="11.421875" style="10" customWidth="1"/>
    <col min="15" max="15" width="12.140625" style="5" customWidth="1"/>
    <col min="16" max="17" width="11.140625" style="0" customWidth="1"/>
  </cols>
  <sheetData>
    <row r="1" spans="1:15" ht="15">
      <c r="A1" s="2"/>
      <c r="B1" s="2"/>
      <c r="C1" s="2"/>
      <c r="D1" s="2"/>
      <c r="E1" s="2"/>
      <c r="F1" s="8"/>
      <c r="G1" s="8"/>
      <c r="H1" s="4"/>
      <c r="I1" s="6"/>
      <c r="J1" s="2"/>
      <c r="K1" s="4"/>
      <c r="L1" s="4"/>
      <c r="M1" s="4"/>
      <c r="N1" s="13"/>
      <c r="O1" s="4"/>
    </row>
    <row r="2" spans="1:15" s="24" customFormat="1" ht="13.5">
      <c r="A2" s="46" t="s">
        <v>0</v>
      </c>
      <c r="B2" s="47" t="s">
        <v>66</v>
      </c>
      <c r="C2" s="46"/>
      <c r="D2" s="46"/>
      <c r="E2" s="46"/>
      <c r="F2" s="48"/>
      <c r="G2" s="48"/>
      <c r="H2" s="50"/>
      <c r="I2" s="49"/>
      <c r="J2" s="46"/>
      <c r="K2" s="50"/>
      <c r="L2" s="50"/>
      <c r="M2" s="50"/>
      <c r="N2" s="51"/>
      <c r="O2" s="50"/>
    </row>
    <row r="3" spans="1:15" s="24" customFormat="1" ht="13.5">
      <c r="A3" s="46" t="s">
        <v>1</v>
      </c>
      <c r="B3" s="52">
        <v>3</v>
      </c>
      <c r="C3" s="46"/>
      <c r="D3" s="46"/>
      <c r="E3" s="46"/>
      <c r="F3" s="48"/>
      <c r="G3" s="48"/>
      <c r="H3" s="50"/>
      <c r="I3" s="49"/>
      <c r="J3" s="46"/>
      <c r="K3" s="50"/>
      <c r="L3" s="50"/>
      <c r="M3" s="50"/>
      <c r="N3" s="51"/>
      <c r="O3" s="50"/>
    </row>
    <row r="4" spans="1:15" s="24" customFormat="1" ht="13.5">
      <c r="A4" s="46" t="s">
        <v>2</v>
      </c>
      <c r="B4" s="53" t="s">
        <v>73</v>
      </c>
      <c r="C4" s="53"/>
      <c r="D4" s="53"/>
      <c r="E4" s="53"/>
      <c r="F4" s="48"/>
      <c r="G4" s="48"/>
      <c r="H4" s="50"/>
      <c r="I4" s="49"/>
      <c r="J4" s="46"/>
      <c r="K4" s="50"/>
      <c r="L4" s="50"/>
      <c r="M4" s="47" t="s">
        <v>3</v>
      </c>
      <c r="N4" s="54" t="s">
        <v>54</v>
      </c>
      <c r="O4" s="50"/>
    </row>
    <row r="5" spans="1:15" s="24" customFormat="1" ht="13.5">
      <c r="A5" s="46" t="s">
        <v>4</v>
      </c>
      <c r="B5" s="52">
        <v>5</v>
      </c>
      <c r="C5" s="46"/>
      <c r="D5" s="46"/>
      <c r="E5" s="46"/>
      <c r="F5" s="48"/>
      <c r="G5" s="81"/>
      <c r="H5" s="50"/>
      <c r="I5" s="49"/>
      <c r="J5" s="46"/>
      <c r="K5" s="50"/>
      <c r="L5" s="50"/>
      <c r="M5" s="47" t="s">
        <v>32</v>
      </c>
      <c r="N5" s="54"/>
      <c r="O5" s="50"/>
    </row>
    <row r="6" spans="1:15" s="24" customFormat="1" ht="13.5">
      <c r="A6" s="46" t="s">
        <v>5</v>
      </c>
      <c r="B6" s="52" t="s">
        <v>71</v>
      </c>
      <c r="C6" s="46"/>
      <c r="D6" s="46"/>
      <c r="E6" s="46"/>
      <c r="F6" s="48"/>
      <c r="G6" s="48" t="s">
        <v>74</v>
      </c>
      <c r="H6" s="50"/>
      <c r="I6" s="49"/>
      <c r="J6" s="46"/>
      <c r="K6" s="50"/>
      <c r="L6" s="50"/>
      <c r="M6" s="50"/>
      <c r="N6" s="51"/>
      <c r="O6" s="50"/>
    </row>
    <row r="7" spans="1:15" s="24" customFormat="1" ht="13.5">
      <c r="A7" s="46"/>
      <c r="B7" s="46"/>
      <c r="C7" s="46"/>
      <c r="D7" s="46"/>
      <c r="E7" s="46"/>
      <c r="F7" s="48"/>
      <c r="G7" s="48"/>
      <c r="H7" s="50"/>
      <c r="I7" s="49"/>
      <c r="J7" s="46"/>
      <c r="K7" s="50"/>
      <c r="L7" s="50"/>
      <c r="M7" s="50"/>
      <c r="N7" s="51"/>
      <c r="O7" s="50"/>
    </row>
    <row r="8" spans="1:15" ht="15">
      <c r="A8" s="3" t="s">
        <v>6</v>
      </c>
      <c r="B8" s="2"/>
      <c r="C8" s="2"/>
      <c r="D8" s="2"/>
      <c r="E8" s="2"/>
      <c r="F8" s="8"/>
      <c r="G8" s="8"/>
      <c r="H8" s="4"/>
      <c r="I8" s="6"/>
      <c r="J8" s="2"/>
      <c r="K8" s="4"/>
      <c r="L8" s="4"/>
      <c r="M8" s="4"/>
      <c r="N8" s="13"/>
      <c r="O8" s="4"/>
    </row>
    <row r="9" spans="1:16" s="24" customFormat="1" ht="54.75">
      <c r="A9" s="22" t="s">
        <v>7</v>
      </c>
      <c r="B9" s="23" t="s">
        <v>8</v>
      </c>
      <c r="C9" s="22" t="s">
        <v>9</v>
      </c>
      <c r="D9" s="104" t="s">
        <v>60</v>
      </c>
      <c r="E9" s="105" t="s">
        <v>61</v>
      </c>
      <c r="F9" s="64" t="s">
        <v>34</v>
      </c>
      <c r="G9" s="82" t="s">
        <v>73</v>
      </c>
      <c r="H9" s="36" t="s">
        <v>72</v>
      </c>
      <c r="I9" s="23" t="s">
        <v>10</v>
      </c>
      <c r="J9" s="36" t="s">
        <v>11</v>
      </c>
      <c r="K9" s="23" t="s">
        <v>12</v>
      </c>
      <c r="L9" s="23" t="s">
        <v>13</v>
      </c>
      <c r="M9" s="23" t="s">
        <v>14</v>
      </c>
      <c r="N9" s="23" t="s">
        <v>15</v>
      </c>
      <c r="O9" s="35" t="s">
        <v>16</v>
      </c>
      <c r="P9" s="23" t="s">
        <v>17</v>
      </c>
    </row>
    <row r="10" spans="1:16" s="24" customFormat="1" ht="13.5">
      <c r="A10" s="77" t="s">
        <v>45</v>
      </c>
      <c r="B10" s="78" t="s">
        <v>46</v>
      </c>
      <c r="C10" s="65" t="s">
        <v>47</v>
      </c>
      <c r="D10" s="72">
        <v>0</v>
      </c>
      <c r="E10" s="65"/>
      <c r="F10" s="72">
        <v>0</v>
      </c>
      <c r="G10" s="83">
        <f>F$15-F10</f>
        <v>0.02013888888888889</v>
      </c>
      <c r="H10" s="87">
        <v>0.16670138888888889</v>
      </c>
      <c r="I10" s="85"/>
      <c r="J10" s="37"/>
      <c r="K10" s="85">
        <v>2</v>
      </c>
      <c r="L10" s="30">
        <v>2</v>
      </c>
      <c r="M10" s="29">
        <f>SUM(Total!D8:F8)</f>
        <v>12</v>
      </c>
      <c r="N10" s="72">
        <v>0</v>
      </c>
      <c r="O10" s="39"/>
      <c r="P10" s="40"/>
    </row>
    <row r="11" spans="1:16" s="24" customFormat="1" ht="27">
      <c r="A11" s="66" t="s">
        <v>35</v>
      </c>
      <c r="B11" s="67" t="s">
        <v>31</v>
      </c>
      <c r="C11" s="68" t="s">
        <v>19</v>
      </c>
      <c r="D11" s="88">
        <v>0.004166666666666667</v>
      </c>
      <c r="E11" s="100"/>
      <c r="F11" s="88">
        <v>0.0020833333333333333</v>
      </c>
      <c r="G11" s="83">
        <f>F$15-F11</f>
        <v>0.018055555555555557</v>
      </c>
      <c r="H11" s="87">
        <v>0.16953703703703704</v>
      </c>
      <c r="I11" s="38"/>
      <c r="J11" s="37"/>
      <c r="K11" s="38">
        <v>3</v>
      </c>
      <c r="L11" s="30">
        <v>3</v>
      </c>
      <c r="M11" s="29">
        <f>SUM(Total!D9:F9)</f>
        <v>12</v>
      </c>
      <c r="N11" s="88">
        <v>0.002777777777777778</v>
      </c>
      <c r="O11" s="39" t="s">
        <v>69</v>
      </c>
      <c r="P11" s="40"/>
    </row>
    <row r="12" spans="1:16" s="24" customFormat="1" ht="13.5">
      <c r="A12" s="28" t="s">
        <v>49</v>
      </c>
      <c r="B12" s="27">
        <v>6866</v>
      </c>
      <c r="C12" s="28" t="s">
        <v>50</v>
      </c>
      <c r="D12" s="97">
        <v>0.010416666666666666</v>
      </c>
      <c r="E12" s="100"/>
      <c r="F12" s="97">
        <v>0.010416666666666666</v>
      </c>
      <c r="G12" s="83">
        <f>F$15-F12</f>
        <v>0.009722222222222224</v>
      </c>
      <c r="H12" s="87"/>
      <c r="I12" s="38"/>
      <c r="J12" s="37"/>
      <c r="K12" s="38"/>
      <c r="L12" s="30">
        <v>7</v>
      </c>
      <c r="M12" s="29">
        <f>SUM(Total!D10:F10)</f>
        <v>21</v>
      </c>
      <c r="N12" s="97">
        <v>0.010416666666666666</v>
      </c>
      <c r="O12" s="39"/>
      <c r="P12" s="61"/>
    </row>
    <row r="13" spans="1:16" s="24" customFormat="1" ht="13.5">
      <c r="A13" s="89" t="s">
        <v>55</v>
      </c>
      <c r="B13" s="30">
        <v>5653</v>
      </c>
      <c r="C13" s="89" t="s">
        <v>56</v>
      </c>
      <c r="D13" s="90">
        <v>0.013194444444444444</v>
      </c>
      <c r="E13" s="100"/>
      <c r="F13" s="90">
        <v>0.015972222222222224</v>
      </c>
      <c r="G13" s="83">
        <f>F$15-F13</f>
        <v>0.004166666666666666</v>
      </c>
      <c r="H13" s="87">
        <v>0.1747800925925926</v>
      </c>
      <c r="I13" s="85"/>
      <c r="J13" s="37"/>
      <c r="K13" s="85">
        <v>4</v>
      </c>
      <c r="L13" s="30">
        <v>4</v>
      </c>
      <c r="M13" s="29">
        <f>SUM(Total!D11:F11)</f>
        <v>18</v>
      </c>
      <c r="N13" s="90">
        <v>0.016666666666666666</v>
      </c>
      <c r="O13" s="55" t="s">
        <v>70</v>
      </c>
      <c r="P13" s="61"/>
    </row>
    <row r="14" spans="1:16" s="24" customFormat="1" ht="13.5">
      <c r="A14" s="89" t="s">
        <v>59</v>
      </c>
      <c r="B14" s="30"/>
      <c r="C14" s="89" t="s">
        <v>53</v>
      </c>
      <c r="D14" s="90">
        <v>0.0062499999999999995</v>
      </c>
      <c r="E14" s="100"/>
      <c r="F14" s="90">
        <v>0.006944444444444444</v>
      </c>
      <c r="G14" s="83">
        <f>F$15-F14</f>
        <v>0.013194444444444446</v>
      </c>
      <c r="H14" s="87">
        <v>0.1771990740740741</v>
      </c>
      <c r="I14" s="85"/>
      <c r="J14" s="37"/>
      <c r="K14" s="85">
        <v>5</v>
      </c>
      <c r="L14" s="30">
        <v>5</v>
      </c>
      <c r="M14" s="29">
        <f>SUM(Total!D12:F12)</f>
        <v>19</v>
      </c>
      <c r="N14" s="90">
        <v>0.008333333333333333</v>
      </c>
      <c r="O14" s="55" t="s">
        <v>70</v>
      </c>
      <c r="P14" s="61"/>
    </row>
    <row r="15" spans="1:16" s="24" customFormat="1" ht="13.5">
      <c r="A15" s="89" t="s">
        <v>62</v>
      </c>
      <c r="B15" s="30">
        <v>610</v>
      </c>
      <c r="C15" s="89" t="s">
        <v>64</v>
      </c>
      <c r="D15" s="101"/>
      <c r="E15" s="100"/>
      <c r="F15" s="90">
        <v>0.02013888888888889</v>
      </c>
      <c r="G15" s="98">
        <v>0</v>
      </c>
      <c r="H15" s="87">
        <v>0.16608796296296297</v>
      </c>
      <c r="I15" s="85"/>
      <c r="J15" s="37"/>
      <c r="K15" s="85">
        <v>1</v>
      </c>
      <c r="L15" s="30">
        <v>1</v>
      </c>
      <c r="M15" s="29">
        <f>SUM(Total!D13:F13)</f>
        <v>3</v>
      </c>
      <c r="N15" s="90">
        <v>0.019444444444444445</v>
      </c>
      <c r="O15" s="55" t="s">
        <v>63</v>
      </c>
      <c r="P15" s="61"/>
    </row>
    <row r="16" spans="1:16" s="24" customFormat="1" ht="13.5">
      <c r="A16" s="89"/>
      <c r="B16" s="30"/>
      <c r="C16" s="89"/>
      <c r="D16" s="101"/>
      <c r="E16" s="100"/>
      <c r="F16" s="90"/>
      <c r="G16" s="95"/>
      <c r="H16" s="87"/>
      <c r="I16" s="85"/>
      <c r="J16" s="84"/>
      <c r="K16" s="30"/>
      <c r="L16" s="30"/>
      <c r="M16" s="103"/>
      <c r="N16" s="90"/>
      <c r="O16" s="55"/>
      <c r="P16" s="61"/>
    </row>
    <row r="17" spans="1:16" s="24" customFormat="1" ht="13.5">
      <c r="A17" s="33"/>
      <c r="B17" s="34"/>
      <c r="C17" s="33"/>
      <c r="D17" s="102"/>
      <c r="E17" s="102"/>
      <c r="F17" s="63"/>
      <c r="G17" s="42"/>
      <c r="H17" s="43"/>
      <c r="I17" s="34"/>
      <c r="J17" s="43"/>
      <c r="K17" s="33"/>
      <c r="L17" s="34"/>
      <c r="M17" s="34"/>
      <c r="N17" s="42"/>
      <c r="O17" s="44"/>
      <c r="P17" s="45"/>
    </row>
    <row r="18" spans="1:15" ht="15">
      <c r="A18" s="14"/>
      <c r="B18" s="15"/>
      <c r="C18" s="14"/>
      <c r="D18" s="14"/>
      <c r="E18" s="14"/>
      <c r="F18" s="16"/>
      <c r="G18" s="16"/>
      <c r="H18" s="15"/>
      <c r="I18" s="17"/>
      <c r="J18" s="14"/>
      <c r="K18" s="15"/>
      <c r="L18" s="15"/>
      <c r="M18" s="16"/>
      <c r="N18" s="16"/>
      <c r="O18" s="16"/>
    </row>
    <row r="19" spans="1:15" ht="15">
      <c r="A19" s="3" t="s">
        <v>30</v>
      </c>
      <c r="B19" s="2"/>
      <c r="C19" s="2"/>
      <c r="D19" s="2"/>
      <c r="E19" s="2"/>
      <c r="F19" s="4"/>
      <c r="G19" s="4"/>
      <c r="H19" s="4"/>
      <c r="I19" s="6"/>
      <c r="J19" s="2"/>
      <c r="K19" s="4"/>
      <c r="L19" s="4"/>
      <c r="M19" s="4"/>
      <c r="N19" s="13"/>
      <c r="O19" s="4"/>
    </row>
    <row r="20" spans="1:16" s="24" customFormat="1" ht="54.75">
      <c r="A20" s="22" t="s">
        <v>7</v>
      </c>
      <c r="B20" s="23" t="s">
        <v>8</v>
      </c>
      <c r="C20" s="22" t="s">
        <v>9</v>
      </c>
      <c r="D20" s="104" t="s">
        <v>60</v>
      </c>
      <c r="E20" s="105" t="s">
        <v>61</v>
      </c>
      <c r="F20" s="64" t="s">
        <v>34</v>
      </c>
      <c r="G20" s="82" t="s">
        <v>73</v>
      </c>
      <c r="H20" s="36" t="s">
        <v>72</v>
      </c>
      <c r="I20" s="23" t="s">
        <v>10</v>
      </c>
      <c r="J20" s="36" t="s">
        <v>11</v>
      </c>
      <c r="K20" s="23" t="s">
        <v>12</v>
      </c>
      <c r="L20" s="23" t="s">
        <v>13</v>
      </c>
      <c r="M20" s="23" t="s">
        <v>14</v>
      </c>
      <c r="N20" s="23" t="s">
        <v>15</v>
      </c>
      <c r="O20" s="35" t="s">
        <v>16</v>
      </c>
      <c r="P20" s="23" t="s">
        <v>17</v>
      </c>
    </row>
    <row r="21" spans="1:16" s="24" customFormat="1" ht="13.5">
      <c r="A21" s="91" t="s">
        <v>36</v>
      </c>
      <c r="B21" s="69" t="s">
        <v>37</v>
      </c>
      <c r="C21" s="68" t="s">
        <v>38</v>
      </c>
      <c r="D21" s="88">
        <v>0</v>
      </c>
      <c r="E21" s="100"/>
      <c r="F21" s="88">
        <v>0</v>
      </c>
      <c r="G21" s="83">
        <f>F$25-F21</f>
        <v>0.019444444444444445</v>
      </c>
      <c r="H21" s="87"/>
      <c r="I21" s="30"/>
      <c r="J21" s="37"/>
      <c r="K21" s="30"/>
      <c r="L21" s="27">
        <v>7</v>
      </c>
      <c r="M21" s="29">
        <f>SUM(Total!D20:F20)</f>
        <v>21</v>
      </c>
      <c r="N21" s="88">
        <v>0</v>
      </c>
      <c r="O21" s="39"/>
      <c r="P21" s="41"/>
    </row>
    <row r="22" spans="1:16" s="24" customFormat="1" ht="13.5">
      <c r="A22" s="92" t="s">
        <v>44</v>
      </c>
      <c r="B22" s="27">
        <v>1925</v>
      </c>
      <c r="C22" s="28" t="s">
        <v>43</v>
      </c>
      <c r="D22" s="88">
        <v>0.004166666666666667</v>
      </c>
      <c r="E22" s="25"/>
      <c r="F22" s="88">
        <v>0.003472222222222222</v>
      </c>
      <c r="G22" s="83">
        <f>F$25-F22</f>
        <v>0.01597222222222222</v>
      </c>
      <c r="H22" s="87">
        <v>0.18351851851851853</v>
      </c>
      <c r="I22" s="27"/>
      <c r="J22" s="37"/>
      <c r="K22" s="27">
        <v>2</v>
      </c>
      <c r="L22" s="27">
        <v>2</v>
      </c>
      <c r="M22" s="29">
        <f>SUM(Total!D21:F21)</f>
        <v>11</v>
      </c>
      <c r="N22" s="88">
        <v>0.002777777777777778</v>
      </c>
      <c r="O22" s="39" t="s">
        <v>63</v>
      </c>
      <c r="P22" s="40"/>
    </row>
    <row r="23" spans="1:16" s="24" customFormat="1" ht="13.5">
      <c r="A23" s="91" t="s">
        <v>39</v>
      </c>
      <c r="B23" s="69">
        <v>4655</v>
      </c>
      <c r="C23" s="68" t="s">
        <v>33</v>
      </c>
      <c r="D23" s="88">
        <v>0.015972222222222224</v>
      </c>
      <c r="E23" s="100"/>
      <c r="F23" s="88">
        <v>0.011805555555555555</v>
      </c>
      <c r="G23" s="83">
        <f>F$25-F23</f>
        <v>0.0076388888888888895</v>
      </c>
      <c r="H23" s="87">
        <v>0.18716435185185185</v>
      </c>
      <c r="I23" s="30"/>
      <c r="J23" s="37"/>
      <c r="K23" s="30">
        <v>3</v>
      </c>
      <c r="L23" s="27">
        <v>3</v>
      </c>
      <c r="M23" s="29">
        <f>SUM(Total!D22:F22)</f>
        <v>6</v>
      </c>
      <c r="N23" s="88">
        <v>0.011805555555555555</v>
      </c>
      <c r="O23" s="55"/>
      <c r="P23" s="61"/>
    </row>
    <row r="24" spans="1:16" s="24" customFormat="1" ht="13.5">
      <c r="A24" s="91" t="s">
        <v>18</v>
      </c>
      <c r="B24" s="69">
        <v>2939</v>
      </c>
      <c r="C24" s="68" t="s">
        <v>19</v>
      </c>
      <c r="D24" s="88">
        <v>0.017361111111111112</v>
      </c>
      <c r="E24" s="100"/>
      <c r="F24" s="88">
        <v>0.015972222222222224</v>
      </c>
      <c r="G24" s="83">
        <f>F$25-F24</f>
        <v>0.0034722222222222203</v>
      </c>
      <c r="H24" s="87">
        <v>0.17994212962962963</v>
      </c>
      <c r="I24" s="38"/>
      <c r="J24" s="37"/>
      <c r="K24" s="27">
        <v>1</v>
      </c>
      <c r="L24" s="27">
        <v>1</v>
      </c>
      <c r="M24" s="29">
        <f>SUM(Total!D23:F23)</f>
        <v>8</v>
      </c>
      <c r="N24" s="88">
        <v>0.014583333333333332</v>
      </c>
      <c r="O24" s="39" t="s">
        <v>65</v>
      </c>
      <c r="P24" s="61"/>
    </row>
    <row r="25" spans="1:16" s="24" customFormat="1" ht="13.5">
      <c r="A25" s="93" t="s">
        <v>41</v>
      </c>
      <c r="B25" s="71">
        <v>6878</v>
      </c>
      <c r="C25" s="70" t="s">
        <v>40</v>
      </c>
      <c r="D25" s="96">
        <v>0.019444444444444445</v>
      </c>
      <c r="E25" s="65"/>
      <c r="F25" s="96">
        <v>0.019444444444444445</v>
      </c>
      <c r="G25" s="98">
        <v>0</v>
      </c>
      <c r="H25" s="87"/>
      <c r="I25" s="85"/>
      <c r="J25" s="37"/>
      <c r="K25" s="27"/>
      <c r="L25" s="27">
        <v>7</v>
      </c>
      <c r="M25" s="29">
        <f>SUM(Total!D24:F24)</f>
        <v>21</v>
      </c>
      <c r="N25" s="96">
        <v>0.019444444444444445</v>
      </c>
      <c r="O25" s="55"/>
      <c r="P25" s="61"/>
    </row>
    <row r="26" spans="1:16" s="24" customFormat="1" ht="13.5">
      <c r="A26" s="89" t="s">
        <v>51</v>
      </c>
      <c r="B26" s="30">
        <v>7821</v>
      </c>
      <c r="C26" s="89" t="s">
        <v>52</v>
      </c>
      <c r="D26" s="99">
        <v>0</v>
      </c>
      <c r="E26" s="89"/>
      <c r="F26" s="99">
        <v>0</v>
      </c>
      <c r="G26" s="83">
        <f>F$25-F26</f>
        <v>0.019444444444444445</v>
      </c>
      <c r="H26" s="87"/>
      <c r="I26" s="30"/>
      <c r="J26" s="37"/>
      <c r="K26" s="30"/>
      <c r="L26" s="27">
        <v>7</v>
      </c>
      <c r="M26" s="29">
        <f>SUM(Total!D25:F25)</f>
        <v>11</v>
      </c>
      <c r="N26" s="99">
        <v>0</v>
      </c>
      <c r="O26" s="55"/>
      <c r="P26" s="41"/>
    </row>
    <row r="27" spans="1:16" s="24" customFormat="1" ht="13.5">
      <c r="A27" s="89"/>
      <c r="B27" s="30"/>
      <c r="C27" s="89"/>
      <c r="D27" s="89"/>
      <c r="E27" s="89"/>
      <c r="F27" s="99"/>
      <c r="G27" s="94"/>
      <c r="H27" s="87"/>
      <c r="I27" s="30"/>
      <c r="J27" s="37"/>
      <c r="K27" s="30"/>
      <c r="L27" s="30"/>
      <c r="M27" s="29"/>
      <c r="N27" s="99"/>
      <c r="O27" s="55"/>
      <c r="P27" s="41"/>
    </row>
    <row r="28" spans="1:16" s="24" customFormat="1" ht="13.5">
      <c r="A28" s="89"/>
      <c r="B28" s="30"/>
      <c r="C28" s="89"/>
      <c r="D28" s="89"/>
      <c r="E28" s="89"/>
      <c r="F28" s="99"/>
      <c r="G28" s="95"/>
      <c r="H28" s="87"/>
      <c r="I28" s="30"/>
      <c r="J28" s="84"/>
      <c r="K28" s="30"/>
      <c r="L28" s="30"/>
      <c r="M28" s="103"/>
      <c r="N28" s="99"/>
      <c r="O28" s="55"/>
      <c r="P28" s="41"/>
    </row>
    <row r="29" spans="1:16" s="24" customFormat="1" ht="13.5">
      <c r="A29" s="89"/>
      <c r="B29" s="30"/>
      <c r="C29" s="89"/>
      <c r="D29" s="89"/>
      <c r="E29" s="89"/>
      <c r="F29" s="99"/>
      <c r="G29" s="95"/>
      <c r="H29" s="87"/>
      <c r="I29" s="30"/>
      <c r="J29" s="84"/>
      <c r="K29" s="30"/>
      <c r="L29" s="30"/>
      <c r="M29" s="103"/>
      <c r="N29" s="99"/>
      <c r="O29" s="55"/>
      <c r="P29" s="41"/>
    </row>
    <row r="30" spans="1:16" s="24" customFormat="1" ht="13.5">
      <c r="A30" s="33"/>
      <c r="B30" s="34"/>
      <c r="C30" s="33"/>
      <c r="D30" s="33"/>
      <c r="E30" s="33"/>
      <c r="F30" s="42"/>
      <c r="G30" s="42"/>
      <c r="H30" s="43"/>
      <c r="I30" s="34"/>
      <c r="J30" s="43"/>
      <c r="K30" s="33"/>
      <c r="L30" s="34"/>
      <c r="M30" s="34"/>
      <c r="N30" s="42"/>
      <c r="O30" s="44"/>
      <c r="P30" s="45"/>
    </row>
  </sheetData>
  <sheetProtection/>
  <printOptions/>
  <pageMargins left="0.75" right="0.75" top="0.54" bottom="0.63" header="0.5" footer="0.34"/>
  <pageSetup fitToHeight="1" fitToWidth="1" horizontalDpi="300" verticalDpi="300" orientation="landscape" paperSize="9" scale="69" r:id="rId1"/>
  <headerFooter alignWithMargins="0">
    <oddHeader>&amp;C&amp;"Times New Roman,Bold"&amp;22Parramatta River Sailing Club
&amp;16Race Results</oddHeader>
    <oddFooter>&amp;R&amp;"Times New Roman,Regular"&amp;D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32"/>
  <sheetViews>
    <sheetView zoomScale="80" zoomScaleNormal="80" zoomScalePageLayoutView="0" workbookViewId="0" topLeftCell="A1">
      <selection activeCell="G15" sqref="G15"/>
    </sheetView>
  </sheetViews>
  <sheetFormatPr defaultColWidth="9.140625" defaultRowHeight="12.75"/>
  <cols>
    <col min="1" max="1" width="22.140625" style="0" customWidth="1"/>
    <col min="2" max="2" width="11.140625" style="0" customWidth="1"/>
    <col min="3" max="3" width="15.421875" style="0" bestFit="1" customWidth="1"/>
    <col min="4" max="5" width="15.421875" style="0" hidden="1" customWidth="1"/>
    <col min="6" max="6" width="14.00390625" style="9" customWidth="1"/>
    <col min="7" max="7" width="19.00390625" style="9" customWidth="1"/>
    <col min="8" max="8" width="12.140625" style="5" customWidth="1"/>
    <col min="9" max="9" width="14.57421875" style="7" customWidth="1"/>
    <col min="10" max="10" width="9.421875" style="0" bestFit="1" customWidth="1"/>
    <col min="11" max="11" width="13.57421875" style="5" customWidth="1"/>
    <col min="12" max="12" width="12.00390625" style="5" customWidth="1"/>
    <col min="13" max="13" width="11.57421875" style="5" customWidth="1"/>
    <col min="14" max="14" width="11.421875" style="10" customWidth="1"/>
    <col min="15" max="15" width="12.140625" style="5" customWidth="1"/>
    <col min="16" max="17" width="11.140625" style="0" customWidth="1"/>
  </cols>
  <sheetData>
    <row r="1" spans="1:15" ht="15">
      <c r="A1" s="2"/>
      <c r="B1" s="2"/>
      <c r="C1" s="2"/>
      <c r="D1" s="2"/>
      <c r="E1" s="2"/>
      <c r="F1" s="8"/>
      <c r="G1" s="8"/>
      <c r="H1" s="4"/>
      <c r="I1" s="6"/>
      <c r="J1" s="2"/>
      <c r="K1" s="4"/>
      <c r="L1" s="4"/>
      <c r="M1" s="4"/>
      <c r="N1" s="13"/>
      <c r="O1" s="4"/>
    </row>
    <row r="2" spans="1:15" s="24" customFormat="1" ht="13.5">
      <c r="A2" s="46" t="s">
        <v>0</v>
      </c>
      <c r="B2" s="47" t="s">
        <v>66</v>
      </c>
      <c r="C2" s="46"/>
      <c r="D2" s="46"/>
      <c r="E2" s="46"/>
      <c r="F2" s="48"/>
      <c r="G2" s="48"/>
      <c r="H2" s="50"/>
      <c r="I2" s="49"/>
      <c r="J2" s="46"/>
      <c r="K2" s="50"/>
      <c r="L2" s="50"/>
      <c r="M2" s="50"/>
      <c r="N2" s="51"/>
      <c r="O2" s="50"/>
    </row>
    <row r="3" spans="1:15" s="24" customFormat="1" ht="13.5">
      <c r="A3" s="46" t="s">
        <v>1</v>
      </c>
      <c r="B3" s="52">
        <v>4</v>
      </c>
      <c r="C3" s="46"/>
      <c r="D3" s="46"/>
      <c r="E3" s="46"/>
      <c r="F3" s="48"/>
      <c r="G3" s="48"/>
      <c r="H3" s="50"/>
      <c r="I3" s="49"/>
      <c r="J3" s="46"/>
      <c r="K3" s="50"/>
      <c r="L3" s="50"/>
      <c r="M3" s="50"/>
      <c r="N3" s="51"/>
      <c r="O3" s="50"/>
    </row>
    <row r="4" spans="1:15" s="24" customFormat="1" ht="13.5">
      <c r="A4" s="46" t="s">
        <v>2</v>
      </c>
      <c r="B4" s="53" t="s">
        <v>75</v>
      </c>
      <c r="C4" s="53"/>
      <c r="D4" s="53"/>
      <c r="E4" s="53"/>
      <c r="F4" s="48"/>
      <c r="G4" s="48"/>
      <c r="H4" s="50"/>
      <c r="I4" s="49"/>
      <c r="J4" s="46"/>
      <c r="K4" s="50"/>
      <c r="L4" s="50"/>
      <c r="M4" s="47" t="s">
        <v>3</v>
      </c>
      <c r="N4" s="54" t="s">
        <v>54</v>
      </c>
      <c r="O4" s="50"/>
    </row>
    <row r="5" spans="1:15" s="24" customFormat="1" ht="13.5">
      <c r="A5" s="46" t="s">
        <v>4</v>
      </c>
      <c r="B5" s="52">
        <v>1</v>
      </c>
      <c r="C5" s="46"/>
      <c r="D5" s="46"/>
      <c r="E5" s="46"/>
      <c r="F5" s="48"/>
      <c r="G5" s="81"/>
      <c r="H5" s="50"/>
      <c r="I5" s="49"/>
      <c r="J5" s="46"/>
      <c r="K5" s="50"/>
      <c r="L5" s="50"/>
      <c r="M5" s="47" t="s">
        <v>32</v>
      </c>
      <c r="N5" s="54"/>
      <c r="O5" s="50"/>
    </row>
    <row r="6" spans="1:15" s="24" customFormat="1" ht="13.5">
      <c r="A6" s="46" t="s">
        <v>5</v>
      </c>
      <c r="B6" s="52" t="s">
        <v>71</v>
      </c>
      <c r="C6" s="46"/>
      <c r="D6" s="46"/>
      <c r="E6" s="46"/>
      <c r="F6" s="48"/>
      <c r="G6" s="48" t="s">
        <v>74</v>
      </c>
      <c r="H6" s="50"/>
      <c r="I6" s="49"/>
      <c r="J6" s="46"/>
      <c r="K6" s="50"/>
      <c r="L6" s="50"/>
      <c r="M6" s="50"/>
      <c r="N6" s="51"/>
      <c r="O6" s="50"/>
    </row>
    <row r="7" spans="1:15" s="24" customFormat="1" ht="13.5">
      <c r="A7" s="46"/>
      <c r="B7" s="46"/>
      <c r="C7" s="46"/>
      <c r="D7" s="46"/>
      <c r="E7" s="46"/>
      <c r="F7" s="48"/>
      <c r="G7" s="48"/>
      <c r="H7" s="50"/>
      <c r="I7" s="49"/>
      <c r="J7" s="46"/>
      <c r="K7" s="50"/>
      <c r="L7" s="50"/>
      <c r="M7" s="50"/>
      <c r="N7" s="51"/>
      <c r="O7" s="50"/>
    </row>
    <row r="8" spans="1:15" ht="15">
      <c r="A8" s="3" t="s">
        <v>6</v>
      </c>
      <c r="B8" s="2"/>
      <c r="C8" s="2"/>
      <c r="D8" s="2"/>
      <c r="E8" s="2"/>
      <c r="F8" s="8"/>
      <c r="G8" s="8"/>
      <c r="H8" s="4"/>
      <c r="I8" s="6"/>
      <c r="J8" s="2"/>
      <c r="K8" s="4"/>
      <c r="L8" s="4"/>
      <c r="M8" s="4"/>
      <c r="N8" s="13"/>
      <c r="O8" s="4"/>
    </row>
    <row r="9" spans="1:16" s="24" customFormat="1" ht="54.75">
      <c r="A9" s="22" t="s">
        <v>7</v>
      </c>
      <c r="B9" s="23" t="s">
        <v>8</v>
      </c>
      <c r="C9" s="22" t="s">
        <v>9</v>
      </c>
      <c r="D9" s="104" t="s">
        <v>60</v>
      </c>
      <c r="E9" s="105" t="s">
        <v>61</v>
      </c>
      <c r="F9" s="64" t="s">
        <v>34</v>
      </c>
      <c r="G9" s="82" t="s">
        <v>73</v>
      </c>
      <c r="H9" s="36" t="s">
        <v>72</v>
      </c>
      <c r="I9" s="23" t="s">
        <v>10</v>
      </c>
      <c r="J9" s="36" t="s">
        <v>11</v>
      </c>
      <c r="K9" s="23" t="s">
        <v>12</v>
      </c>
      <c r="L9" s="23" t="s">
        <v>13</v>
      </c>
      <c r="M9" s="23" t="s">
        <v>14</v>
      </c>
      <c r="N9" s="23" t="s">
        <v>15</v>
      </c>
      <c r="O9" s="35" t="s">
        <v>16</v>
      </c>
      <c r="P9" s="23" t="s">
        <v>17</v>
      </c>
    </row>
    <row r="10" spans="1:16" s="24" customFormat="1" ht="13.5">
      <c r="A10" s="77" t="s">
        <v>45</v>
      </c>
      <c r="B10" s="78" t="s">
        <v>46</v>
      </c>
      <c r="C10" s="65" t="s">
        <v>47</v>
      </c>
      <c r="D10" s="72">
        <v>0</v>
      </c>
      <c r="E10" s="65"/>
      <c r="F10" s="72">
        <v>0</v>
      </c>
      <c r="G10" s="83">
        <f>F$13-F10</f>
        <v>0.016666666666666666</v>
      </c>
      <c r="H10" s="87">
        <v>0.14974537037037036</v>
      </c>
      <c r="I10" s="85">
        <v>1</v>
      </c>
      <c r="J10" s="37">
        <f>H10-F10</f>
        <v>0.14974537037037036</v>
      </c>
      <c r="K10" s="85">
        <v>1</v>
      </c>
      <c r="L10" s="30">
        <v>1</v>
      </c>
      <c r="M10" s="29">
        <f>SUM(Total!D8:G8)</f>
        <v>13</v>
      </c>
      <c r="N10" s="72">
        <v>0</v>
      </c>
      <c r="O10" s="39"/>
      <c r="P10" s="40"/>
    </row>
    <row r="11" spans="1:16" s="24" customFormat="1" ht="27">
      <c r="A11" s="66" t="s">
        <v>35</v>
      </c>
      <c r="B11" s="67" t="s">
        <v>31</v>
      </c>
      <c r="C11" s="68" t="s">
        <v>19</v>
      </c>
      <c r="D11" s="88">
        <v>0.004166666666666667</v>
      </c>
      <c r="E11" s="100"/>
      <c r="F11" s="88">
        <v>0.002777777777777778</v>
      </c>
      <c r="G11" s="83">
        <f>F$13-F11</f>
        <v>0.013888888888888888</v>
      </c>
      <c r="H11" s="87">
        <v>0.1580787037037037</v>
      </c>
      <c r="I11" s="38">
        <v>2</v>
      </c>
      <c r="J11" s="37">
        <f>H11-F11</f>
        <v>0.15530092592592593</v>
      </c>
      <c r="K11" s="38">
        <v>3</v>
      </c>
      <c r="L11" s="30">
        <v>3</v>
      </c>
      <c r="M11" s="29">
        <f>SUM(Total!D9:G9)</f>
        <v>15</v>
      </c>
      <c r="N11" s="88">
        <v>0.004166666666666667</v>
      </c>
      <c r="O11" s="39" t="s">
        <v>70</v>
      </c>
      <c r="P11" s="40"/>
    </row>
    <row r="12" spans="1:16" s="24" customFormat="1" ht="13.5">
      <c r="A12" s="28" t="s">
        <v>49</v>
      </c>
      <c r="B12" s="27">
        <v>6866</v>
      </c>
      <c r="C12" s="28" t="s">
        <v>50</v>
      </c>
      <c r="D12" s="97">
        <v>0.010416666666666666</v>
      </c>
      <c r="E12" s="100"/>
      <c r="F12" s="97">
        <v>0.010416666666666666</v>
      </c>
      <c r="G12" s="83">
        <f>F$13-F12</f>
        <v>0.00625</v>
      </c>
      <c r="H12" s="87"/>
      <c r="I12" s="38"/>
      <c r="J12" s="37"/>
      <c r="K12" s="38"/>
      <c r="L12" s="30">
        <v>7</v>
      </c>
      <c r="M12" s="29">
        <f>SUM(Total!D10:G10)</f>
        <v>28</v>
      </c>
      <c r="N12" s="97">
        <v>0.010416666666666666</v>
      </c>
      <c r="O12" s="39"/>
      <c r="P12" s="61"/>
    </row>
    <row r="13" spans="1:17" s="24" customFormat="1" ht="13.5">
      <c r="A13" s="89" t="s">
        <v>55</v>
      </c>
      <c r="B13" s="30">
        <v>5653</v>
      </c>
      <c r="C13" s="89" t="s">
        <v>56</v>
      </c>
      <c r="D13" s="90">
        <v>0.013194444444444444</v>
      </c>
      <c r="E13" s="100"/>
      <c r="F13" s="90">
        <v>0.016666666666666666</v>
      </c>
      <c r="G13" s="107">
        <v>0</v>
      </c>
      <c r="H13" s="87"/>
      <c r="I13" s="85"/>
      <c r="J13" s="37"/>
      <c r="K13" s="85"/>
      <c r="L13" s="30">
        <v>7</v>
      </c>
      <c r="M13" s="29">
        <f>SUM(Total!D11:G11)</f>
        <v>25</v>
      </c>
      <c r="N13" s="90">
        <v>0.022222222222222223</v>
      </c>
      <c r="O13" s="55"/>
      <c r="P13" s="61" t="s">
        <v>77</v>
      </c>
      <c r="Q13" s="24" t="s">
        <v>78</v>
      </c>
    </row>
    <row r="14" spans="1:17" s="24" customFormat="1" ht="13.5">
      <c r="A14" s="89" t="s">
        <v>59</v>
      </c>
      <c r="B14" s="30"/>
      <c r="C14" s="89" t="s">
        <v>53</v>
      </c>
      <c r="D14" s="90">
        <v>0.0062499999999999995</v>
      </c>
      <c r="E14" s="100"/>
      <c r="F14" s="90">
        <v>0.008333333333333333</v>
      </c>
      <c r="G14" s="83">
        <f>F$13-F14</f>
        <v>0.008333333333333333</v>
      </c>
      <c r="H14" s="87">
        <v>0.18055555555555555</v>
      </c>
      <c r="I14" s="85">
        <v>4</v>
      </c>
      <c r="J14" s="37">
        <f>H14-F14</f>
        <v>0.17222222222222222</v>
      </c>
      <c r="K14" s="85">
        <v>4</v>
      </c>
      <c r="L14" s="30">
        <v>4</v>
      </c>
      <c r="M14" s="29">
        <f>SUM(Total!D12:G12)</f>
        <v>23</v>
      </c>
      <c r="N14" s="90">
        <v>0.015972222222222224</v>
      </c>
      <c r="O14" s="55" t="s">
        <v>76</v>
      </c>
      <c r="P14" s="61" t="s">
        <v>77</v>
      </c>
      <c r="Q14" s="24" t="s">
        <v>78</v>
      </c>
    </row>
    <row r="15" spans="1:16" s="24" customFormat="1" ht="13.5">
      <c r="A15" s="89" t="s">
        <v>62</v>
      </c>
      <c r="B15" s="30">
        <v>610</v>
      </c>
      <c r="C15" s="89" t="s">
        <v>64</v>
      </c>
      <c r="D15" s="101"/>
      <c r="E15" s="100"/>
      <c r="F15" s="90">
        <v>0.019444444444444445</v>
      </c>
      <c r="G15" s="83">
        <f>F$13-F15</f>
        <v>-0.0027777777777777783</v>
      </c>
      <c r="H15" s="87">
        <v>0.17002314814814815</v>
      </c>
      <c r="I15" s="85">
        <v>3</v>
      </c>
      <c r="J15" s="37">
        <f>H15-F15</f>
        <v>0.1505787037037037</v>
      </c>
      <c r="K15" s="85">
        <v>2</v>
      </c>
      <c r="L15" s="30">
        <v>2</v>
      </c>
      <c r="M15" s="29">
        <f>SUM(Total!D13:G13)</f>
        <v>5</v>
      </c>
      <c r="N15" s="90">
        <v>0.02013888888888889</v>
      </c>
      <c r="O15" s="55" t="s">
        <v>69</v>
      </c>
      <c r="P15" s="61"/>
    </row>
    <row r="16" spans="1:16" s="24" customFormat="1" ht="13.5">
      <c r="A16" s="89"/>
      <c r="B16" s="30"/>
      <c r="C16" s="89"/>
      <c r="D16" s="101"/>
      <c r="E16" s="100"/>
      <c r="F16" s="90"/>
      <c r="G16" s="83"/>
      <c r="H16" s="87"/>
      <c r="I16" s="85"/>
      <c r="J16" s="84"/>
      <c r="K16" s="30"/>
      <c r="L16" s="30"/>
      <c r="M16" s="103"/>
      <c r="N16" s="90"/>
      <c r="O16" s="55"/>
      <c r="P16" s="61"/>
    </row>
    <row r="17" spans="1:16" s="24" customFormat="1" ht="13.5">
      <c r="A17" s="33"/>
      <c r="B17" s="34"/>
      <c r="C17" s="33"/>
      <c r="D17" s="102"/>
      <c r="E17" s="102"/>
      <c r="F17" s="63"/>
      <c r="G17" s="42"/>
      <c r="H17" s="43"/>
      <c r="I17" s="34"/>
      <c r="J17" s="43"/>
      <c r="K17" s="33"/>
      <c r="L17" s="34"/>
      <c r="M17" s="34"/>
      <c r="N17" s="42"/>
      <c r="O17" s="44"/>
      <c r="P17" s="45"/>
    </row>
    <row r="18" spans="1:15" ht="15">
      <c r="A18" s="14"/>
      <c r="B18" s="15"/>
      <c r="C18" s="14"/>
      <c r="D18" s="14"/>
      <c r="E18" s="14"/>
      <c r="F18" s="16"/>
      <c r="G18" s="16"/>
      <c r="H18" s="15"/>
      <c r="I18" s="17"/>
      <c r="J18" s="14"/>
      <c r="K18" s="15"/>
      <c r="L18" s="15"/>
      <c r="M18" s="16"/>
      <c r="N18" s="16"/>
      <c r="O18" s="16"/>
    </row>
    <row r="19" spans="1:15" ht="15">
      <c r="A19" s="3" t="s">
        <v>30</v>
      </c>
      <c r="B19" s="2"/>
      <c r="C19" s="2"/>
      <c r="D19" s="2"/>
      <c r="E19" s="2"/>
      <c r="F19" s="4"/>
      <c r="G19" s="4"/>
      <c r="H19" s="4"/>
      <c r="I19" s="6"/>
      <c r="J19" s="2"/>
      <c r="K19" s="4"/>
      <c r="L19" s="4"/>
      <c r="M19" s="4"/>
      <c r="N19" s="13"/>
      <c r="O19" s="4"/>
    </row>
    <row r="20" spans="1:16" s="24" customFormat="1" ht="54.75">
      <c r="A20" s="22" t="s">
        <v>7</v>
      </c>
      <c r="B20" s="23" t="s">
        <v>8</v>
      </c>
      <c r="C20" s="22" t="s">
        <v>9</v>
      </c>
      <c r="D20" s="104" t="s">
        <v>60</v>
      </c>
      <c r="E20" s="105" t="s">
        <v>61</v>
      </c>
      <c r="F20" s="64" t="s">
        <v>34</v>
      </c>
      <c r="G20" s="82" t="s">
        <v>73</v>
      </c>
      <c r="H20" s="36" t="s">
        <v>72</v>
      </c>
      <c r="I20" s="23" t="s">
        <v>10</v>
      </c>
      <c r="J20" s="36" t="s">
        <v>11</v>
      </c>
      <c r="K20" s="23" t="s">
        <v>12</v>
      </c>
      <c r="L20" s="23" t="s">
        <v>13</v>
      </c>
      <c r="M20" s="23" t="s">
        <v>14</v>
      </c>
      <c r="N20" s="23" t="s">
        <v>15</v>
      </c>
      <c r="O20" s="35" t="s">
        <v>16</v>
      </c>
      <c r="P20" s="23" t="s">
        <v>17</v>
      </c>
    </row>
    <row r="21" spans="1:16" s="24" customFormat="1" ht="13.5">
      <c r="A21" s="91" t="s">
        <v>36</v>
      </c>
      <c r="B21" s="69" t="s">
        <v>37</v>
      </c>
      <c r="C21" s="68" t="s">
        <v>38</v>
      </c>
      <c r="D21" s="88">
        <v>0</v>
      </c>
      <c r="E21" s="100"/>
      <c r="F21" s="88">
        <v>0</v>
      </c>
      <c r="G21" s="83">
        <f>F$25-F21</f>
        <v>0.019444444444444445</v>
      </c>
      <c r="H21" s="87"/>
      <c r="I21" s="30"/>
      <c r="J21" s="37"/>
      <c r="K21" s="30"/>
      <c r="L21" s="27">
        <v>7</v>
      </c>
      <c r="M21" s="29">
        <f>SUM(Total!D20:G20)</f>
        <v>28</v>
      </c>
      <c r="N21" s="88">
        <v>0</v>
      </c>
      <c r="O21" s="39"/>
      <c r="P21" s="41"/>
    </row>
    <row r="22" spans="1:16" s="24" customFormat="1" ht="13.5">
      <c r="A22" s="92" t="s">
        <v>44</v>
      </c>
      <c r="B22" s="27">
        <v>1925</v>
      </c>
      <c r="C22" s="28" t="s">
        <v>43</v>
      </c>
      <c r="D22" s="88">
        <v>0.004166666666666667</v>
      </c>
      <c r="E22" s="25"/>
      <c r="F22" s="88">
        <v>0.002777777777777778</v>
      </c>
      <c r="G22" s="83">
        <f>F$25-F22</f>
        <v>0.016666666666666666</v>
      </c>
      <c r="H22" s="87">
        <v>0.1563078703703704</v>
      </c>
      <c r="I22" s="27">
        <v>1</v>
      </c>
      <c r="J22" s="37">
        <f>H22-F22</f>
        <v>0.15353009259259262</v>
      </c>
      <c r="K22" s="27">
        <v>1</v>
      </c>
      <c r="L22" s="27">
        <v>1</v>
      </c>
      <c r="M22" s="29">
        <f>SUM(Total!D21:G21)</f>
        <v>12</v>
      </c>
      <c r="N22" s="88">
        <v>0.003472222222222222</v>
      </c>
      <c r="O22" s="39" t="s">
        <v>63</v>
      </c>
      <c r="P22" s="40"/>
    </row>
    <row r="23" spans="1:16" s="24" customFormat="1" ht="13.5">
      <c r="A23" s="91" t="s">
        <v>39</v>
      </c>
      <c r="B23" s="69">
        <v>4655</v>
      </c>
      <c r="C23" s="68" t="s">
        <v>33</v>
      </c>
      <c r="D23" s="88">
        <v>0.015972222222222224</v>
      </c>
      <c r="E23" s="100"/>
      <c r="F23" s="88">
        <v>0.011805555555555555</v>
      </c>
      <c r="G23" s="83">
        <f>F$25-F23</f>
        <v>0.0076388888888888895</v>
      </c>
      <c r="H23" s="87">
        <v>0.17015046296296296</v>
      </c>
      <c r="I23" s="30">
        <v>2</v>
      </c>
      <c r="J23" s="37">
        <f>H23-F23</f>
        <v>0.15834490740740742</v>
      </c>
      <c r="K23" s="30">
        <v>2</v>
      </c>
      <c r="L23" s="27">
        <v>2</v>
      </c>
      <c r="M23" s="29">
        <f>SUM(Total!D22:G22)</f>
        <v>8</v>
      </c>
      <c r="N23" s="88">
        <v>0.011805555555555555</v>
      </c>
      <c r="O23" s="55"/>
      <c r="P23" s="61"/>
    </row>
    <row r="24" spans="1:16" s="24" customFormat="1" ht="13.5">
      <c r="A24" s="91" t="s">
        <v>18</v>
      </c>
      <c r="B24" s="69">
        <v>2939</v>
      </c>
      <c r="C24" s="68" t="s">
        <v>19</v>
      </c>
      <c r="D24" s="88">
        <v>0.017361111111111112</v>
      </c>
      <c r="E24" s="100"/>
      <c r="F24" s="88">
        <v>0.014583333333333332</v>
      </c>
      <c r="G24" s="83">
        <f>F$25-F24</f>
        <v>0.004861111111111113</v>
      </c>
      <c r="H24" s="87"/>
      <c r="I24" s="38"/>
      <c r="J24" s="37"/>
      <c r="K24" s="27"/>
      <c r="L24" s="27">
        <v>7</v>
      </c>
      <c r="M24" s="29">
        <f>SUM(Total!D23:G23)</f>
        <v>15</v>
      </c>
      <c r="N24" s="88">
        <v>0.014583333333333332</v>
      </c>
      <c r="O24" s="39"/>
      <c r="P24" s="61"/>
    </row>
    <row r="25" spans="1:16" s="24" customFormat="1" ht="13.5">
      <c r="A25" s="93" t="s">
        <v>41</v>
      </c>
      <c r="B25" s="71">
        <v>6878</v>
      </c>
      <c r="C25" s="70" t="s">
        <v>40</v>
      </c>
      <c r="D25" s="96">
        <v>0.019444444444444445</v>
      </c>
      <c r="E25" s="65"/>
      <c r="F25" s="96">
        <v>0.019444444444444445</v>
      </c>
      <c r="G25" s="98">
        <v>0</v>
      </c>
      <c r="H25" s="87"/>
      <c r="I25" s="85"/>
      <c r="J25" s="37"/>
      <c r="K25" s="27"/>
      <c r="L25" s="27">
        <v>7</v>
      </c>
      <c r="M25" s="29">
        <f>SUM(Total!D24:G24)</f>
        <v>28</v>
      </c>
      <c r="N25" s="96">
        <v>0.019444444444444445</v>
      </c>
      <c r="O25" s="55"/>
      <c r="P25" s="61"/>
    </row>
    <row r="26" spans="1:16" s="24" customFormat="1" ht="13.5">
      <c r="A26" s="89" t="s">
        <v>51</v>
      </c>
      <c r="B26" s="30">
        <v>7821</v>
      </c>
      <c r="C26" s="89" t="s">
        <v>52</v>
      </c>
      <c r="D26" s="99">
        <v>0</v>
      </c>
      <c r="E26" s="89"/>
      <c r="F26" s="99">
        <v>0</v>
      </c>
      <c r="G26" s="83">
        <f>F$25-F26</f>
        <v>0.019444444444444445</v>
      </c>
      <c r="H26" s="87"/>
      <c r="I26" s="30"/>
      <c r="J26" s="37"/>
      <c r="K26" s="30"/>
      <c r="L26" s="27">
        <v>7</v>
      </c>
      <c r="M26" s="29">
        <f>SUM(Total!D25:G25)</f>
        <v>18</v>
      </c>
      <c r="N26" s="99">
        <v>0</v>
      </c>
      <c r="O26" s="55"/>
      <c r="P26" s="41"/>
    </row>
    <row r="27" spans="1:16" s="24" customFormat="1" ht="13.5">
      <c r="A27" s="89"/>
      <c r="B27" s="30"/>
      <c r="C27" s="89"/>
      <c r="D27" s="89"/>
      <c r="E27" s="89"/>
      <c r="F27" s="99"/>
      <c r="G27" s="94"/>
      <c r="H27" s="87"/>
      <c r="I27" s="30"/>
      <c r="J27" s="37"/>
      <c r="K27" s="30"/>
      <c r="L27" s="30"/>
      <c r="M27" s="29"/>
      <c r="N27" s="99"/>
      <c r="O27" s="55"/>
      <c r="P27" s="41"/>
    </row>
    <row r="28" spans="1:16" s="24" customFormat="1" ht="13.5">
      <c r="A28" s="89"/>
      <c r="B28" s="30"/>
      <c r="C28" s="89"/>
      <c r="D28" s="89"/>
      <c r="E28" s="89"/>
      <c r="F28" s="99"/>
      <c r="G28" s="95"/>
      <c r="H28" s="87"/>
      <c r="I28" s="30"/>
      <c r="J28" s="84"/>
      <c r="K28" s="30"/>
      <c r="L28" s="30"/>
      <c r="M28" s="103"/>
      <c r="N28" s="99"/>
      <c r="O28" s="55"/>
      <c r="P28" s="41"/>
    </row>
    <row r="29" spans="1:16" s="24" customFormat="1" ht="13.5">
      <c r="A29" s="89"/>
      <c r="B29" s="30"/>
      <c r="C29" s="89"/>
      <c r="D29" s="89"/>
      <c r="E29" s="89"/>
      <c r="F29" s="99"/>
      <c r="G29" s="95"/>
      <c r="H29" s="87"/>
      <c r="I29" s="30"/>
      <c r="J29" s="84"/>
      <c r="K29" s="30"/>
      <c r="L29" s="30"/>
      <c r="M29" s="103"/>
      <c r="N29" s="99"/>
      <c r="O29" s="55"/>
      <c r="P29" s="41"/>
    </row>
    <row r="30" spans="1:16" s="24" customFormat="1" ht="13.5">
      <c r="A30" s="106">
        <v>89</v>
      </c>
      <c r="B30" s="34"/>
      <c r="C30" s="33"/>
      <c r="D30" s="33"/>
      <c r="E30" s="33"/>
      <c r="F30" s="42"/>
      <c r="G30" s="42"/>
      <c r="H30" s="43"/>
      <c r="I30" s="34"/>
      <c r="J30" s="43"/>
      <c r="K30" s="33"/>
      <c r="L30" s="34"/>
      <c r="M30" s="34"/>
      <c r="N30" s="42"/>
      <c r="O30" s="44"/>
      <c r="P30" s="45"/>
    </row>
    <row r="32" ht="12.75">
      <c r="A32">
        <v>4</v>
      </c>
    </row>
  </sheetData>
  <sheetProtection/>
  <printOptions/>
  <pageMargins left="0.75" right="0.75" top="0.54" bottom="0.63" header="0.5" footer="0.34"/>
  <pageSetup fitToHeight="1" fitToWidth="1" horizontalDpi="300" verticalDpi="300" orientation="landscape" paperSize="9" scale="63" r:id="rId1"/>
  <headerFooter alignWithMargins="0">
    <oddHeader>&amp;C&amp;"Times New Roman,Bold"&amp;22Parramatta River Sailing Club
&amp;16Race Results</oddHeader>
    <oddFooter>&amp;R&amp;"Times New Roman,Regular"&amp;D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0"/>
  <sheetViews>
    <sheetView zoomScale="80" zoomScaleNormal="80" zoomScalePageLayoutView="0" workbookViewId="0" topLeftCell="A1">
      <selection activeCell="N25" sqref="N25"/>
    </sheetView>
  </sheetViews>
  <sheetFormatPr defaultColWidth="9.140625" defaultRowHeight="12.75"/>
  <cols>
    <col min="1" max="1" width="22.140625" style="0" customWidth="1"/>
    <col min="2" max="2" width="11.140625" style="0" customWidth="1"/>
    <col min="3" max="3" width="15.421875" style="0" bestFit="1" customWidth="1"/>
    <col min="4" max="5" width="15.421875" style="0" hidden="1" customWidth="1"/>
    <col min="6" max="6" width="14.00390625" style="9" customWidth="1"/>
    <col min="7" max="7" width="19.00390625" style="9" customWidth="1"/>
    <col min="8" max="8" width="12.140625" style="5" customWidth="1"/>
    <col min="9" max="9" width="14.57421875" style="7" customWidth="1"/>
    <col min="10" max="10" width="9.421875" style="0" bestFit="1" customWidth="1"/>
    <col min="11" max="11" width="13.57421875" style="5" customWidth="1"/>
    <col min="12" max="12" width="12.00390625" style="5" customWidth="1"/>
    <col min="13" max="13" width="11.57421875" style="5" customWidth="1"/>
    <col min="14" max="14" width="11.421875" style="10" customWidth="1"/>
    <col min="15" max="15" width="12.140625" style="5" customWidth="1"/>
    <col min="16" max="17" width="11.140625" style="0" customWidth="1"/>
  </cols>
  <sheetData>
    <row r="1" spans="1:15" ht="15">
      <c r="A1" s="2"/>
      <c r="B1" s="2"/>
      <c r="C1" s="2"/>
      <c r="D1" s="2"/>
      <c r="E1" s="2"/>
      <c r="F1" s="8"/>
      <c r="G1" s="8"/>
      <c r="H1" s="4"/>
      <c r="I1" s="6"/>
      <c r="J1" s="2"/>
      <c r="K1" s="4"/>
      <c r="L1" s="4"/>
      <c r="M1" s="4"/>
      <c r="N1" s="13"/>
      <c r="O1" s="4"/>
    </row>
    <row r="2" spans="1:15" s="24" customFormat="1" ht="13.5">
      <c r="A2" s="46" t="s">
        <v>0</v>
      </c>
      <c r="B2" s="47" t="s">
        <v>66</v>
      </c>
      <c r="C2" s="46"/>
      <c r="D2" s="46"/>
      <c r="E2" s="46"/>
      <c r="F2" s="48"/>
      <c r="G2" s="48"/>
      <c r="H2" s="50"/>
      <c r="I2" s="49"/>
      <c r="J2" s="46"/>
      <c r="K2" s="50"/>
      <c r="L2" s="50"/>
      <c r="M2" s="50"/>
      <c r="N2" s="51"/>
      <c r="O2" s="50"/>
    </row>
    <row r="3" spans="1:15" s="24" customFormat="1" ht="13.5">
      <c r="A3" s="46" t="s">
        <v>1</v>
      </c>
      <c r="B3" s="52">
        <v>5</v>
      </c>
      <c r="C3" s="46"/>
      <c r="D3" s="46"/>
      <c r="E3" s="46"/>
      <c r="F3" s="48"/>
      <c r="G3" s="48"/>
      <c r="H3" s="50"/>
      <c r="I3" s="49"/>
      <c r="J3" s="46"/>
      <c r="K3" s="50"/>
      <c r="L3" s="50"/>
      <c r="M3" s="50"/>
      <c r="N3" s="51"/>
      <c r="O3" s="50"/>
    </row>
    <row r="4" spans="1:15" s="24" customFormat="1" ht="13.5">
      <c r="A4" s="46" t="s">
        <v>2</v>
      </c>
      <c r="B4" s="53" t="s">
        <v>79</v>
      </c>
      <c r="C4" s="53"/>
      <c r="D4" s="53"/>
      <c r="E4" s="53"/>
      <c r="F4" s="48"/>
      <c r="G4" s="48"/>
      <c r="H4" s="50"/>
      <c r="I4" s="49"/>
      <c r="J4" s="46"/>
      <c r="K4" s="50"/>
      <c r="L4" s="50"/>
      <c r="M4" s="47" t="s">
        <v>3</v>
      </c>
      <c r="N4" s="54" t="s">
        <v>54</v>
      </c>
      <c r="O4" s="50"/>
    </row>
    <row r="5" spans="1:15" s="24" customFormat="1" ht="13.5">
      <c r="A5" s="46" t="s">
        <v>4</v>
      </c>
      <c r="B5" s="52"/>
      <c r="C5" s="46"/>
      <c r="D5" s="46"/>
      <c r="E5" s="46"/>
      <c r="F5" s="48"/>
      <c r="G5" s="81"/>
      <c r="H5" s="50"/>
      <c r="I5" s="49"/>
      <c r="J5" s="46"/>
      <c r="K5" s="50"/>
      <c r="L5" s="50"/>
      <c r="M5" s="47" t="s">
        <v>32</v>
      </c>
      <c r="N5" s="54"/>
      <c r="O5" s="50"/>
    </row>
    <row r="6" spans="1:15" s="24" customFormat="1" ht="13.5">
      <c r="A6" s="46" t="s">
        <v>5</v>
      </c>
      <c r="B6" s="52"/>
      <c r="C6" s="46"/>
      <c r="D6" s="46"/>
      <c r="E6" s="46"/>
      <c r="F6" s="48"/>
      <c r="G6" s="48"/>
      <c r="H6" s="50"/>
      <c r="I6" s="49" t="s">
        <v>74</v>
      </c>
      <c r="J6" s="46"/>
      <c r="K6" s="50"/>
      <c r="L6" s="50"/>
      <c r="M6" s="50"/>
      <c r="N6" s="51"/>
      <c r="O6" s="50"/>
    </row>
    <row r="7" spans="1:15" s="24" customFormat="1" ht="13.5">
      <c r="A7" s="46"/>
      <c r="B7" s="46"/>
      <c r="C7" s="46"/>
      <c r="D7" s="46"/>
      <c r="E7" s="46"/>
      <c r="F7" s="48"/>
      <c r="G7" s="48"/>
      <c r="H7" s="50"/>
      <c r="I7" s="49"/>
      <c r="J7" s="46"/>
      <c r="K7" s="50"/>
      <c r="L7" s="50"/>
      <c r="M7" s="50"/>
      <c r="N7" s="51"/>
      <c r="O7" s="50"/>
    </row>
    <row r="8" spans="1:15" ht="15">
      <c r="A8" s="3" t="s">
        <v>6</v>
      </c>
      <c r="B8" s="2"/>
      <c r="C8" s="2"/>
      <c r="D8" s="2"/>
      <c r="E8" s="2"/>
      <c r="F8" s="8"/>
      <c r="G8" s="8"/>
      <c r="H8" s="4"/>
      <c r="I8" s="6"/>
      <c r="J8" s="2"/>
      <c r="K8" s="4"/>
      <c r="L8" s="4"/>
      <c r="M8" s="4"/>
      <c r="N8" s="13"/>
      <c r="O8" s="4"/>
    </row>
    <row r="9" spans="1:16" s="24" customFormat="1" ht="54.75">
      <c r="A9" s="22" t="s">
        <v>7</v>
      </c>
      <c r="B9" s="23" t="s">
        <v>8</v>
      </c>
      <c r="C9" s="22" t="s">
        <v>9</v>
      </c>
      <c r="D9" s="104" t="s">
        <v>60</v>
      </c>
      <c r="E9" s="105" t="s">
        <v>61</v>
      </c>
      <c r="F9" s="64" t="s">
        <v>34</v>
      </c>
      <c r="G9" s="82" t="s">
        <v>73</v>
      </c>
      <c r="H9" s="36" t="s">
        <v>72</v>
      </c>
      <c r="I9" s="23" t="s">
        <v>10</v>
      </c>
      <c r="J9" s="36" t="s">
        <v>11</v>
      </c>
      <c r="K9" s="23" t="s">
        <v>12</v>
      </c>
      <c r="L9" s="23" t="s">
        <v>13</v>
      </c>
      <c r="M9" s="23" t="s">
        <v>14</v>
      </c>
      <c r="N9" s="23" t="s">
        <v>15</v>
      </c>
      <c r="O9" s="35" t="s">
        <v>16</v>
      </c>
      <c r="P9" s="23" t="s">
        <v>17</v>
      </c>
    </row>
    <row r="10" spans="1:16" s="24" customFormat="1" ht="13.5">
      <c r="A10" s="77" t="s">
        <v>45</v>
      </c>
      <c r="B10" s="78" t="s">
        <v>46</v>
      </c>
      <c r="C10" s="65" t="s">
        <v>47</v>
      </c>
      <c r="D10" s="72">
        <v>0</v>
      </c>
      <c r="E10" s="65"/>
      <c r="F10" s="72">
        <v>0</v>
      </c>
      <c r="G10" s="83">
        <f>F$13-F10</f>
        <v>0.022222222222222223</v>
      </c>
      <c r="H10" s="87"/>
      <c r="I10" s="85"/>
      <c r="J10" s="37">
        <v>0.18380787037037039</v>
      </c>
      <c r="K10" s="85">
        <v>2</v>
      </c>
      <c r="L10" s="30">
        <v>2</v>
      </c>
      <c r="M10" s="29">
        <f>SUM(Total!D8:H8)</f>
        <v>15</v>
      </c>
      <c r="N10" s="72">
        <v>0</v>
      </c>
      <c r="O10" s="39"/>
      <c r="P10" s="40"/>
    </row>
    <row r="11" spans="1:16" s="24" customFormat="1" ht="27">
      <c r="A11" s="66" t="s">
        <v>35</v>
      </c>
      <c r="B11" s="67" t="s">
        <v>31</v>
      </c>
      <c r="C11" s="68" t="s">
        <v>19</v>
      </c>
      <c r="D11" s="88">
        <v>0.004166666666666667</v>
      </c>
      <c r="E11" s="100"/>
      <c r="F11" s="88">
        <v>0.004166666666666667</v>
      </c>
      <c r="G11" s="83">
        <f>F$13-F11</f>
        <v>0.018055555555555557</v>
      </c>
      <c r="H11" s="87"/>
      <c r="I11" s="38"/>
      <c r="J11" s="37">
        <v>0.18211805555555557</v>
      </c>
      <c r="K11" s="38">
        <v>1</v>
      </c>
      <c r="L11" s="30">
        <v>1</v>
      </c>
      <c r="M11" s="29">
        <f>SUM(Total!D9:H9)</f>
        <v>16</v>
      </c>
      <c r="N11" s="88">
        <v>0.003472222222222222</v>
      </c>
      <c r="O11" s="39" t="s">
        <v>63</v>
      </c>
      <c r="P11" s="40"/>
    </row>
    <row r="12" spans="1:16" s="24" customFormat="1" ht="13.5">
      <c r="A12" s="28" t="s">
        <v>49</v>
      </c>
      <c r="B12" s="27">
        <v>6866</v>
      </c>
      <c r="C12" s="28" t="s">
        <v>50</v>
      </c>
      <c r="D12" s="97">
        <v>0.010416666666666666</v>
      </c>
      <c r="E12" s="100"/>
      <c r="F12" s="97">
        <v>0.010416666666666666</v>
      </c>
      <c r="G12" s="83">
        <f>F$13-F12</f>
        <v>0.011805555555555557</v>
      </c>
      <c r="H12" s="87"/>
      <c r="I12" s="38"/>
      <c r="J12" s="37"/>
      <c r="K12" s="38"/>
      <c r="L12" s="30">
        <v>7</v>
      </c>
      <c r="M12" s="29">
        <f>SUM(Total!D10:H10)</f>
        <v>35</v>
      </c>
      <c r="N12" s="97">
        <v>0.010416666666666666</v>
      </c>
      <c r="O12" s="39"/>
      <c r="P12" s="61"/>
    </row>
    <row r="13" spans="1:16" s="24" customFormat="1" ht="13.5">
      <c r="A13" s="89" t="s">
        <v>55</v>
      </c>
      <c r="B13" s="30">
        <v>5653</v>
      </c>
      <c r="C13" s="89" t="s">
        <v>56</v>
      </c>
      <c r="D13" s="90">
        <v>0.013194444444444444</v>
      </c>
      <c r="E13" s="100"/>
      <c r="F13" s="90">
        <v>0.022222222222222223</v>
      </c>
      <c r="G13" s="107">
        <v>0</v>
      </c>
      <c r="H13" s="87"/>
      <c r="I13" s="85"/>
      <c r="J13" s="37"/>
      <c r="K13" s="85"/>
      <c r="L13" s="30">
        <v>7</v>
      </c>
      <c r="M13" s="29">
        <f>SUM(Total!D11:H11)</f>
        <v>32</v>
      </c>
      <c r="N13" s="90">
        <v>0.022222222222222223</v>
      </c>
      <c r="O13" s="55"/>
      <c r="P13" s="61"/>
    </row>
    <row r="14" spans="1:16" s="24" customFormat="1" ht="13.5">
      <c r="A14" s="89" t="s">
        <v>59</v>
      </c>
      <c r="B14" s="30"/>
      <c r="C14" s="89" t="s">
        <v>53</v>
      </c>
      <c r="D14" s="90">
        <v>0.0062499999999999995</v>
      </c>
      <c r="E14" s="100"/>
      <c r="F14" s="90">
        <v>0.015972222222222224</v>
      </c>
      <c r="G14" s="83">
        <f>F$13-F14</f>
        <v>0.006249999999999999</v>
      </c>
      <c r="H14" s="87"/>
      <c r="I14" s="85"/>
      <c r="J14" s="37"/>
      <c r="K14" s="85"/>
      <c r="L14" s="30">
        <v>7</v>
      </c>
      <c r="M14" s="29">
        <f>SUM(Total!D12:H12)</f>
        <v>30</v>
      </c>
      <c r="N14" s="90">
        <v>0.015972222222222224</v>
      </c>
      <c r="O14" s="55"/>
      <c r="P14" s="61"/>
    </row>
    <row r="15" spans="1:16" s="24" customFormat="1" ht="13.5">
      <c r="A15" s="89" t="s">
        <v>62</v>
      </c>
      <c r="B15" s="30">
        <v>610</v>
      </c>
      <c r="C15" s="89" t="s">
        <v>64</v>
      </c>
      <c r="D15" s="101"/>
      <c r="E15" s="100"/>
      <c r="F15" s="90">
        <v>0.02013888888888889</v>
      </c>
      <c r="G15" s="83">
        <f>F$13-F15</f>
        <v>0.002083333333333333</v>
      </c>
      <c r="H15" s="87"/>
      <c r="I15" s="85"/>
      <c r="J15" s="37">
        <v>0.19402777777777777</v>
      </c>
      <c r="K15" s="85">
        <v>3</v>
      </c>
      <c r="L15" s="30">
        <v>3</v>
      </c>
      <c r="M15" s="29">
        <f>SUM(Total!D13:H13)</f>
        <v>8</v>
      </c>
      <c r="N15" s="90">
        <v>0.020833333333333332</v>
      </c>
      <c r="O15" s="55" t="s">
        <v>69</v>
      </c>
      <c r="P15" s="61"/>
    </row>
    <row r="16" spans="1:16" s="24" customFormat="1" ht="13.5">
      <c r="A16" s="89"/>
      <c r="B16" s="30"/>
      <c r="C16" s="89"/>
      <c r="D16" s="101"/>
      <c r="E16" s="100"/>
      <c r="F16" s="90"/>
      <c r="G16" s="83"/>
      <c r="H16" s="87"/>
      <c r="I16" s="85"/>
      <c r="J16" s="84"/>
      <c r="K16" s="30"/>
      <c r="L16" s="30"/>
      <c r="M16" s="103"/>
      <c r="N16" s="90"/>
      <c r="O16" s="55"/>
      <c r="P16" s="61"/>
    </row>
    <row r="17" spans="1:16" s="24" customFormat="1" ht="13.5">
      <c r="A17" s="33"/>
      <c r="B17" s="34"/>
      <c r="C17" s="33"/>
      <c r="D17" s="102"/>
      <c r="E17" s="102"/>
      <c r="F17" s="63"/>
      <c r="G17" s="42"/>
      <c r="H17" s="43"/>
      <c r="I17" s="34"/>
      <c r="J17" s="43"/>
      <c r="K17" s="33"/>
      <c r="L17" s="34"/>
      <c r="M17" s="34"/>
      <c r="N17" s="42"/>
      <c r="O17" s="44"/>
      <c r="P17" s="45"/>
    </row>
    <row r="18" spans="1:15" ht="15">
      <c r="A18" s="14"/>
      <c r="B18" s="15"/>
      <c r="C18" s="14"/>
      <c r="D18" s="14"/>
      <c r="E18" s="14"/>
      <c r="F18" s="16"/>
      <c r="G18" s="16"/>
      <c r="H18" s="15"/>
      <c r="I18" s="17"/>
      <c r="J18" s="14"/>
      <c r="K18" s="15"/>
      <c r="L18" s="15"/>
      <c r="M18" s="16"/>
      <c r="N18" s="16"/>
      <c r="O18" s="16"/>
    </row>
    <row r="19" spans="1:15" ht="15">
      <c r="A19" s="3" t="s">
        <v>30</v>
      </c>
      <c r="B19" s="2"/>
      <c r="C19" s="2"/>
      <c r="D19" s="2"/>
      <c r="E19" s="2"/>
      <c r="F19" s="4"/>
      <c r="G19" s="4"/>
      <c r="H19" s="4"/>
      <c r="I19" s="6"/>
      <c r="J19" s="2"/>
      <c r="K19" s="4"/>
      <c r="L19" s="4"/>
      <c r="M19" s="4"/>
      <c r="N19" s="13"/>
      <c r="O19" s="4"/>
    </row>
    <row r="20" spans="1:16" s="24" customFormat="1" ht="54.75">
      <c r="A20" s="22" t="s">
        <v>7</v>
      </c>
      <c r="B20" s="23" t="s">
        <v>8</v>
      </c>
      <c r="C20" s="22" t="s">
        <v>9</v>
      </c>
      <c r="D20" s="104" t="s">
        <v>60</v>
      </c>
      <c r="E20" s="105" t="s">
        <v>61</v>
      </c>
      <c r="F20" s="64" t="s">
        <v>34</v>
      </c>
      <c r="G20" s="82" t="s">
        <v>73</v>
      </c>
      <c r="H20" s="36" t="s">
        <v>72</v>
      </c>
      <c r="I20" s="23" t="s">
        <v>10</v>
      </c>
      <c r="J20" s="36" t="s">
        <v>11</v>
      </c>
      <c r="K20" s="23" t="s">
        <v>12</v>
      </c>
      <c r="L20" s="23" t="s">
        <v>13</v>
      </c>
      <c r="M20" s="23" t="s">
        <v>14</v>
      </c>
      <c r="N20" s="23" t="s">
        <v>15</v>
      </c>
      <c r="O20" s="35" t="s">
        <v>16</v>
      </c>
      <c r="P20" s="23" t="s">
        <v>17</v>
      </c>
    </row>
    <row r="21" spans="1:16" s="24" customFormat="1" ht="13.5">
      <c r="A21" s="91" t="s">
        <v>36</v>
      </c>
      <c r="B21" s="69" t="s">
        <v>37</v>
      </c>
      <c r="C21" s="68" t="s">
        <v>38</v>
      </c>
      <c r="D21" s="88">
        <v>0</v>
      </c>
      <c r="E21" s="100"/>
      <c r="F21" s="88">
        <v>0</v>
      </c>
      <c r="G21" s="83">
        <f>F$25-F21</f>
        <v>0.019444444444444445</v>
      </c>
      <c r="H21" s="87"/>
      <c r="I21" s="30"/>
      <c r="J21" s="37"/>
      <c r="K21" s="30"/>
      <c r="L21" s="27">
        <v>7</v>
      </c>
      <c r="M21" s="29">
        <f>SUM(Total!D20:H20)</f>
        <v>35</v>
      </c>
      <c r="N21" s="88">
        <v>0</v>
      </c>
      <c r="O21" s="39"/>
      <c r="P21" s="41"/>
    </row>
    <row r="22" spans="1:16" s="24" customFormat="1" ht="13.5">
      <c r="A22" s="92" t="s">
        <v>44</v>
      </c>
      <c r="B22" s="27">
        <v>1925</v>
      </c>
      <c r="C22" s="28" t="s">
        <v>43</v>
      </c>
      <c r="D22" s="88">
        <v>0.004166666666666667</v>
      </c>
      <c r="E22" s="25"/>
      <c r="F22" s="88">
        <v>0.003472222222222222</v>
      </c>
      <c r="G22" s="83">
        <f>F$25-F22</f>
        <v>0.01597222222222222</v>
      </c>
      <c r="H22" s="87"/>
      <c r="I22" s="27"/>
      <c r="J22" s="37">
        <v>0.17753472222222222</v>
      </c>
      <c r="K22" s="27">
        <v>2</v>
      </c>
      <c r="L22" s="27">
        <v>2</v>
      </c>
      <c r="M22" s="29">
        <f>SUM(Total!D21:H21)</f>
        <v>14</v>
      </c>
      <c r="N22" s="88">
        <v>0.002777777777777778</v>
      </c>
      <c r="O22" s="39" t="s">
        <v>63</v>
      </c>
      <c r="P22" s="40"/>
    </row>
    <row r="23" spans="1:16" s="24" customFormat="1" ht="13.5">
      <c r="A23" s="91" t="s">
        <v>39</v>
      </c>
      <c r="B23" s="69">
        <v>4655</v>
      </c>
      <c r="C23" s="68" t="s">
        <v>33</v>
      </c>
      <c r="D23" s="88">
        <v>0.015972222222222224</v>
      </c>
      <c r="E23" s="100"/>
      <c r="F23" s="88">
        <v>0.011805555555555555</v>
      </c>
      <c r="G23" s="83">
        <f>F$25-F23</f>
        <v>0.0076388888888888895</v>
      </c>
      <c r="H23" s="87"/>
      <c r="I23" s="30"/>
      <c r="J23" s="37">
        <v>0.1878472222222222</v>
      </c>
      <c r="K23" s="30">
        <v>3</v>
      </c>
      <c r="L23" s="27">
        <v>3</v>
      </c>
      <c r="M23" s="29">
        <f>SUM(Total!D22:H22)</f>
        <v>11</v>
      </c>
      <c r="N23" s="88">
        <v>0.011805555555555555</v>
      </c>
      <c r="O23" s="55"/>
      <c r="P23" s="61"/>
    </row>
    <row r="24" spans="1:16" s="24" customFormat="1" ht="13.5">
      <c r="A24" s="91" t="s">
        <v>18</v>
      </c>
      <c r="B24" s="69">
        <v>2939</v>
      </c>
      <c r="C24" s="68" t="s">
        <v>19</v>
      </c>
      <c r="D24" s="88">
        <v>0.017361111111111112</v>
      </c>
      <c r="E24" s="100"/>
      <c r="F24" s="88">
        <v>0.014583333333333332</v>
      </c>
      <c r="G24" s="83">
        <f>F$25-F24</f>
        <v>0.004861111111111113</v>
      </c>
      <c r="H24" s="87"/>
      <c r="I24" s="38"/>
      <c r="J24" s="37">
        <v>0.17646990740740742</v>
      </c>
      <c r="K24" s="27">
        <v>1</v>
      </c>
      <c r="L24" s="27">
        <v>1</v>
      </c>
      <c r="M24" s="29">
        <f>SUM(Total!D23:H23)</f>
        <v>16</v>
      </c>
      <c r="N24" s="88">
        <v>0.013194444444444444</v>
      </c>
      <c r="O24" s="39" t="s">
        <v>65</v>
      </c>
      <c r="P24" s="61"/>
    </row>
    <row r="25" spans="1:16" s="24" customFormat="1" ht="13.5">
      <c r="A25" s="93" t="s">
        <v>41</v>
      </c>
      <c r="B25" s="71">
        <v>6878</v>
      </c>
      <c r="C25" s="70" t="s">
        <v>40</v>
      </c>
      <c r="D25" s="96">
        <v>0.019444444444444445</v>
      </c>
      <c r="E25" s="65"/>
      <c r="F25" s="96">
        <v>0.019444444444444445</v>
      </c>
      <c r="G25" s="98">
        <v>0</v>
      </c>
      <c r="H25" s="87"/>
      <c r="I25" s="85"/>
      <c r="J25" s="37"/>
      <c r="K25" s="27"/>
      <c r="L25" s="27">
        <v>7</v>
      </c>
      <c r="M25" s="29">
        <f>SUM(Total!D24:H24)</f>
        <v>35</v>
      </c>
      <c r="N25" s="96">
        <v>0.019444444444444445</v>
      </c>
      <c r="O25" s="55"/>
      <c r="P25" s="61"/>
    </row>
    <row r="26" spans="1:16" s="24" customFormat="1" ht="13.5">
      <c r="A26" s="89" t="s">
        <v>51</v>
      </c>
      <c r="B26" s="30">
        <v>7821</v>
      </c>
      <c r="C26" s="89" t="s">
        <v>52</v>
      </c>
      <c r="D26" s="99">
        <v>0</v>
      </c>
      <c r="E26" s="89"/>
      <c r="F26" s="99">
        <v>0</v>
      </c>
      <c r="G26" s="83">
        <f>F$25-F26</f>
        <v>0.019444444444444445</v>
      </c>
      <c r="H26" s="87"/>
      <c r="I26" s="30"/>
      <c r="J26" s="37"/>
      <c r="K26" s="30"/>
      <c r="L26" s="27">
        <v>7</v>
      </c>
      <c r="M26" s="29">
        <f>SUM(Total!D25:H25)</f>
        <v>25</v>
      </c>
      <c r="N26" s="99">
        <v>0</v>
      </c>
      <c r="O26" s="55"/>
      <c r="P26" s="41"/>
    </row>
    <row r="27" spans="1:16" s="24" customFormat="1" ht="13.5">
      <c r="A27" s="89"/>
      <c r="B27" s="30"/>
      <c r="C27" s="89"/>
      <c r="D27" s="89"/>
      <c r="E27" s="89"/>
      <c r="F27" s="99"/>
      <c r="G27" s="94"/>
      <c r="H27" s="87"/>
      <c r="I27" s="30"/>
      <c r="J27" s="37"/>
      <c r="K27" s="30"/>
      <c r="L27" s="30"/>
      <c r="M27" s="29"/>
      <c r="N27" s="99"/>
      <c r="O27" s="55"/>
      <c r="P27" s="41"/>
    </row>
    <row r="28" spans="1:16" s="24" customFormat="1" ht="13.5">
      <c r="A28" s="89"/>
      <c r="B28" s="30"/>
      <c r="C28" s="89"/>
      <c r="D28" s="89"/>
      <c r="E28" s="89"/>
      <c r="F28" s="99"/>
      <c r="G28" s="95"/>
      <c r="H28" s="87"/>
      <c r="I28" s="30"/>
      <c r="J28" s="84"/>
      <c r="K28" s="30"/>
      <c r="L28" s="30"/>
      <c r="M28" s="103"/>
      <c r="N28" s="99"/>
      <c r="O28" s="55"/>
      <c r="P28" s="41"/>
    </row>
    <row r="29" spans="1:16" s="24" customFormat="1" ht="13.5">
      <c r="A29" s="89"/>
      <c r="B29" s="30"/>
      <c r="C29" s="89"/>
      <c r="D29" s="89"/>
      <c r="E29" s="89"/>
      <c r="F29" s="99"/>
      <c r="G29" s="95"/>
      <c r="H29" s="87"/>
      <c r="I29" s="30"/>
      <c r="J29" s="84"/>
      <c r="K29" s="30"/>
      <c r="L29" s="30"/>
      <c r="M29" s="103"/>
      <c r="N29" s="99"/>
      <c r="O29" s="55"/>
      <c r="P29" s="41"/>
    </row>
    <row r="30" spans="1:16" s="24" customFormat="1" ht="13.5">
      <c r="A30" s="106"/>
      <c r="B30" s="34"/>
      <c r="C30" s="33"/>
      <c r="D30" s="33"/>
      <c r="E30" s="33"/>
      <c r="F30" s="42"/>
      <c r="G30" s="42"/>
      <c r="H30" s="43"/>
      <c r="I30" s="34"/>
      <c r="J30" s="43"/>
      <c r="K30" s="33"/>
      <c r="L30" s="34"/>
      <c r="M30" s="34"/>
      <c r="N30" s="42"/>
      <c r="O30" s="44"/>
      <c r="P30" s="45"/>
    </row>
  </sheetData>
  <sheetProtection/>
  <printOptions/>
  <pageMargins left="0.75" right="0.75" top="0.54" bottom="0.63" header="0.5" footer="0.34"/>
  <pageSetup fitToHeight="1" fitToWidth="1" horizontalDpi="300" verticalDpi="300" orientation="landscape" paperSize="9" scale="69" r:id="rId1"/>
  <headerFooter alignWithMargins="0">
    <oddHeader>&amp;C&amp;"Times New Roman,Bold"&amp;22Parramatta River Sailing Club
&amp;16Race Results</oddHeader>
    <oddFooter>&amp;R&amp;"Times New Roman,Regular"&amp;D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0"/>
  <sheetViews>
    <sheetView zoomScale="80" zoomScaleNormal="80" zoomScalePageLayoutView="0" workbookViewId="0" topLeftCell="A1">
      <selection activeCell="N25" sqref="N25"/>
    </sheetView>
  </sheetViews>
  <sheetFormatPr defaultColWidth="9.140625" defaultRowHeight="12.75"/>
  <cols>
    <col min="1" max="1" width="22.140625" style="0" customWidth="1"/>
    <col min="2" max="2" width="11.140625" style="0" customWidth="1"/>
    <col min="3" max="3" width="15.421875" style="0" bestFit="1" customWidth="1"/>
    <col min="4" max="5" width="15.421875" style="0" hidden="1" customWidth="1"/>
    <col min="6" max="6" width="14.00390625" style="9" customWidth="1"/>
    <col min="7" max="7" width="19.00390625" style="9" customWidth="1"/>
    <col min="8" max="8" width="12.140625" style="5" customWidth="1"/>
    <col min="9" max="9" width="14.57421875" style="7" customWidth="1"/>
    <col min="10" max="10" width="9.421875" style="0" bestFit="1" customWidth="1"/>
    <col min="11" max="11" width="13.57421875" style="5" customWidth="1"/>
    <col min="12" max="12" width="12.00390625" style="5" customWidth="1"/>
    <col min="13" max="13" width="11.57421875" style="5" customWidth="1"/>
    <col min="14" max="14" width="11.421875" style="10" customWidth="1"/>
    <col min="15" max="15" width="12.140625" style="5" customWidth="1"/>
    <col min="16" max="17" width="11.140625" style="0" customWidth="1"/>
  </cols>
  <sheetData>
    <row r="1" spans="1:15" ht="15">
      <c r="A1" s="2"/>
      <c r="B1" s="2"/>
      <c r="C1" s="2"/>
      <c r="D1" s="2"/>
      <c r="E1" s="2"/>
      <c r="F1" s="8"/>
      <c r="G1" s="8"/>
      <c r="H1" s="4"/>
      <c r="I1" s="6"/>
      <c r="J1" s="2"/>
      <c r="K1" s="4"/>
      <c r="L1" s="4"/>
      <c r="M1" s="4"/>
      <c r="N1" s="13"/>
      <c r="O1" s="4"/>
    </row>
    <row r="2" spans="1:15" s="24" customFormat="1" ht="13.5">
      <c r="A2" s="46" t="s">
        <v>0</v>
      </c>
      <c r="B2" s="47" t="s">
        <v>66</v>
      </c>
      <c r="C2" s="46"/>
      <c r="D2" s="46"/>
      <c r="E2" s="46"/>
      <c r="F2" s="48"/>
      <c r="G2" s="48"/>
      <c r="H2" s="50"/>
      <c r="I2" s="49"/>
      <c r="J2" s="46"/>
      <c r="K2" s="50"/>
      <c r="L2" s="50"/>
      <c r="M2" s="50"/>
      <c r="N2" s="51"/>
      <c r="O2" s="50"/>
    </row>
    <row r="3" spans="1:15" s="24" customFormat="1" ht="13.5">
      <c r="A3" s="46" t="s">
        <v>1</v>
      </c>
      <c r="B3" s="52">
        <v>6</v>
      </c>
      <c r="C3" s="46"/>
      <c r="D3" s="46"/>
      <c r="E3" s="46"/>
      <c r="F3" s="48"/>
      <c r="G3" s="48"/>
      <c r="H3" s="50"/>
      <c r="I3" s="49"/>
      <c r="J3" s="46"/>
      <c r="K3" s="50"/>
      <c r="L3" s="50"/>
      <c r="M3" s="50"/>
      <c r="N3" s="51"/>
      <c r="O3" s="50"/>
    </row>
    <row r="4" spans="1:15" s="24" customFormat="1" ht="13.5">
      <c r="A4" s="46" t="s">
        <v>2</v>
      </c>
      <c r="B4" s="53" t="s">
        <v>80</v>
      </c>
      <c r="C4" s="53"/>
      <c r="D4" s="53"/>
      <c r="E4" s="53"/>
      <c r="F4" s="48"/>
      <c r="G4" s="48"/>
      <c r="H4" s="50"/>
      <c r="I4" s="49"/>
      <c r="J4" s="46"/>
      <c r="K4" s="50"/>
      <c r="L4" s="50"/>
      <c r="M4" s="47" t="s">
        <v>3</v>
      </c>
      <c r="N4" s="54" t="s">
        <v>54</v>
      </c>
      <c r="O4" s="50"/>
    </row>
    <row r="5" spans="1:15" s="24" customFormat="1" ht="13.5">
      <c r="A5" s="46" t="s">
        <v>4</v>
      </c>
      <c r="B5" s="52"/>
      <c r="C5" s="46"/>
      <c r="D5" s="46"/>
      <c r="E5" s="46"/>
      <c r="F5" s="48"/>
      <c r="G5" s="81"/>
      <c r="H5" s="50"/>
      <c r="I5" s="49"/>
      <c r="J5" s="46"/>
      <c r="K5" s="50"/>
      <c r="L5" s="50"/>
      <c r="M5" s="47" t="s">
        <v>32</v>
      </c>
      <c r="N5" s="54"/>
      <c r="O5" s="50"/>
    </row>
    <row r="6" spans="1:15" s="24" customFormat="1" ht="13.5">
      <c r="A6" s="46" t="s">
        <v>5</v>
      </c>
      <c r="B6" s="52"/>
      <c r="C6" s="46"/>
      <c r="D6" s="46"/>
      <c r="E6" s="46"/>
      <c r="F6" s="48"/>
      <c r="G6" s="48"/>
      <c r="H6" s="50"/>
      <c r="I6" s="49"/>
      <c r="J6" s="46"/>
      <c r="K6" s="50"/>
      <c r="L6" s="50"/>
      <c r="M6" s="50"/>
      <c r="N6" s="51"/>
      <c r="O6" s="50"/>
    </row>
    <row r="7" spans="1:15" s="24" customFormat="1" ht="13.5">
      <c r="A7" s="46"/>
      <c r="B7" s="46"/>
      <c r="C7" s="46"/>
      <c r="D7" s="46"/>
      <c r="E7" s="46"/>
      <c r="F7" s="48"/>
      <c r="G7" s="48"/>
      <c r="H7" s="50"/>
      <c r="I7" s="49"/>
      <c r="J7" s="46"/>
      <c r="K7" s="50"/>
      <c r="L7" s="50"/>
      <c r="M7" s="50"/>
      <c r="N7" s="51"/>
      <c r="O7" s="50"/>
    </row>
    <row r="8" spans="1:15" ht="15">
      <c r="A8" s="3" t="s">
        <v>6</v>
      </c>
      <c r="B8" s="2"/>
      <c r="C8" s="2"/>
      <c r="D8" s="2"/>
      <c r="E8" s="2"/>
      <c r="F8" s="8"/>
      <c r="G8" s="8"/>
      <c r="H8" s="4"/>
      <c r="I8" s="6"/>
      <c r="J8" s="2"/>
      <c r="K8" s="4"/>
      <c r="L8" s="4"/>
      <c r="M8" s="4"/>
      <c r="N8" s="13"/>
      <c r="O8" s="4"/>
    </row>
    <row r="9" spans="1:16" s="24" customFormat="1" ht="54.75">
      <c r="A9" s="22" t="s">
        <v>7</v>
      </c>
      <c r="B9" s="23" t="s">
        <v>8</v>
      </c>
      <c r="C9" s="22" t="s">
        <v>9</v>
      </c>
      <c r="D9" s="104" t="s">
        <v>60</v>
      </c>
      <c r="E9" s="105" t="s">
        <v>61</v>
      </c>
      <c r="F9" s="64" t="s">
        <v>34</v>
      </c>
      <c r="G9" s="82" t="s">
        <v>73</v>
      </c>
      <c r="H9" s="36" t="s">
        <v>72</v>
      </c>
      <c r="I9" s="23" t="s">
        <v>10</v>
      </c>
      <c r="J9" s="36" t="s">
        <v>11</v>
      </c>
      <c r="K9" s="23" t="s">
        <v>12</v>
      </c>
      <c r="L9" s="23" t="s">
        <v>13</v>
      </c>
      <c r="M9" s="23" t="s">
        <v>14</v>
      </c>
      <c r="N9" s="23" t="s">
        <v>15</v>
      </c>
      <c r="O9" s="35" t="s">
        <v>16</v>
      </c>
      <c r="P9" s="23" t="s">
        <v>17</v>
      </c>
    </row>
    <row r="10" spans="1:16" s="24" customFormat="1" ht="13.5">
      <c r="A10" s="77" t="s">
        <v>45</v>
      </c>
      <c r="B10" s="78" t="s">
        <v>46</v>
      </c>
      <c r="C10" s="65" t="s">
        <v>47</v>
      </c>
      <c r="D10" s="72">
        <v>0</v>
      </c>
      <c r="E10" s="65"/>
      <c r="F10" s="72">
        <v>0</v>
      </c>
      <c r="G10" s="83">
        <f>F$13-F10</f>
        <v>0.022222222222222223</v>
      </c>
      <c r="H10" s="87">
        <v>0.1475</v>
      </c>
      <c r="I10" s="85">
        <v>1</v>
      </c>
      <c r="J10" s="37">
        <f>H10-F10</f>
        <v>0.1475</v>
      </c>
      <c r="K10" s="85">
        <v>2</v>
      </c>
      <c r="L10" s="30">
        <v>2</v>
      </c>
      <c r="M10" s="29">
        <f>SUM(Total!D8:I8)</f>
        <v>17</v>
      </c>
      <c r="N10" s="72">
        <v>0</v>
      </c>
      <c r="O10" s="39"/>
      <c r="P10" s="40"/>
    </row>
    <row r="11" spans="1:16" s="24" customFormat="1" ht="27">
      <c r="A11" s="66" t="s">
        <v>35</v>
      </c>
      <c r="B11" s="67" t="s">
        <v>31</v>
      </c>
      <c r="C11" s="68" t="s">
        <v>19</v>
      </c>
      <c r="D11" s="88">
        <v>0.004166666666666667</v>
      </c>
      <c r="E11" s="100"/>
      <c r="F11" s="88">
        <v>0.003472222222222222</v>
      </c>
      <c r="G11" s="83">
        <f>F$13-F11</f>
        <v>0.018750000000000003</v>
      </c>
      <c r="H11" s="87">
        <v>0.1521875</v>
      </c>
      <c r="I11" s="38">
        <v>2</v>
      </c>
      <c r="J11" s="37">
        <f>H11-F11</f>
        <v>0.1487152777777778</v>
      </c>
      <c r="K11" s="38">
        <v>3</v>
      </c>
      <c r="L11" s="30">
        <v>3</v>
      </c>
      <c r="M11" s="29">
        <f>SUM(Total!D9:I9)</f>
        <v>19</v>
      </c>
      <c r="N11" s="88">
        <v>0.004166666666666667</v>
      </c>
      <c r="O11" s="39" t="s">
        <v>69</v>
      </c>
      <c r="P11" s="40"/>
    </row>
    <row r="12" spans="1:16" s="24" customFormat="1" ht="13.5">
      <c r="A12" s="28" t="s">
        <v>49</v>
      </c>
      <c r="B12" s="27">
        <v>6866</v>
      </c>
      <c r="C12" s="28" t="s">
        <v>50</v>
      </c>
      <c r="D12" s="97">
        <v>0.010416666666666666</v>
      </c>
      <c r="E12" s="100"/>
      <c r="F12" s="97">
        <v>0.010416666666666666</v>
      </c>
      <c r="G12" s="83">
        <f>F$13-F12</f>
        <v>0.011805555555555557</v>
      </c>
      <c r="H12" s="87"/>
      <c r="I12" s="38"/>
      <c r="J12" s="37"/>
      <c r="K12" s="38"/>
      <c r="L12" s="30">
        <v>7</v>
      </c>
      <c r="M12" s="29">
        <f>SUM(Total!D10:I10)</f>
        <v>42</v>
      </c>
      <c r="N12" s="97">
        <v>0.010416666666666666</v>
      </c>
      <c r="O12" s="39"/>
      <c r="P12" s="61"/>
    </row>
    <row r="13" spans="1:16" s="24" customFormat="1" ht="13.5">
      <c r="A13" s="89" t="s">
        <v>55</v>
      </c>
      <c r="B13" s="30">
        <v>5653</v>
      </c>
      <c r="C13" s="89" t="s">
        <v>56</v>
      </c>
      <c r="D13" s="90">
        <v>0.013194444444444444</v>
      </c>
      <c r="E13" s="100"/>
      <c r="F13" s="90">
        <v>0.022222222222222223</v>
      </c>
      <c r="G13" s="107">
        <v>0</v>
      </c>
      <c r="H13" s="87"/>
      <c r="I13" s="85"/>
      <c r="J13" s="37"/>
      <c r="K13" s="85"/>
      <c r="L13" s="30">
        <v>7</v>
      </c>
      <c r="M13" s="29">
        <f>SUM(Total!D11:I11)</f>
        <v>39</v>
      </c>
      <c r="N13" s="90">
        <v>0.022222222222222223</v>
      </c>
      <c r="O13" s="55"/>
      <c r="P13" s="61"/>
    </row>
    <row r="14" spans="1:16" s="24" customFormat="1" ht="13.5">
      <c r="A14" s="89" t="s">
        <v>59</v>
      </c>
      <c r="B14" s="30"/>
      <c r="C14" s="89" t="s">
        <v>53</v>
      </c>
      <c r="D14" s="90">
        <v>0.0062499999999999995</v>
      </c>
      <c r="E14" s="100"/>
      <c r="F14" s="90">
        <v>0.015972222222222224</v>
      </c>
      <c r="G14" s="83">
        <f>F$13-F14</f>
        <v>0.006249999999999999</v>
      </c>
      <c r="H14" s="87"/>
      <c r="I14" s="85"/>
      <c r="J14" s="37"/>
      <c r="K14" s="85"/>
      <c r="L14" s="30">
        <v>7</v>
      </c>
      <c r="M14" s="29">
        <f>SUM(Total!D12:I12)</f>
        <v>37</v>
      </c>
      <c r="N14" s="90">
        <v>0.015972222222222224</v>
      </c>
      <c r="O14" s="55"/>
      <c r="P14" s="61"/>
    </row>
    <row r="15" spans="1:16" s="24" customFormat="1" ht="13.5">
      <c r="A15" s="89" t="s">
        <v>62</v>
      </c>
      <c r="B15" s="30">
        <v>610</v>
      </c>
      <c r="C15" s="89" t="s">
        <v>64</v>
      </c>
      <c r="D15" s="101"/>
      <c r="E15" s="100"/>
      <c r="F15" s="90">
        <v>0.020833333333333332</v>
      </c>
      <c r="G15" s="83">
        <f>F$13-F15</f>
        <v>0.001388888888888891</v>
      </c>
      <c r="H15" s="87">
        <v>0.16642361111111112</v>
      </c>
      <c r="I15" s="85">
        <v>3</v>
      </c>
      <c r="J15" s="37">
        <f>H15-F15</f>
        <v>0.14559027777777778</v>
      </c>
      <c r="K15" s="85">
        <v>1</v>
      </c>
      <c r="L15" s="30">
        <v>1</v>
      </c>
      <c r="M15" s="29">
        <f>SUM(Total!D13:I13)</f>
        <v>9</v>
      </c>
      <c r="N15" s="90">
        <v>0.02013888888888889</v>
      </c>
      <c r="O15" s="55" t="s">
        <v>63</v>
      </c>
      <c r="P15" s="61"/>
    </row>
    <row r="16" spans="1:16" s="24" customFormat="1" ht="13.5">
      <c r="A16" s="89"/>
      <c r="B16" s="30"/>
      <c r="C16" s="89"/>
      <c r="D16" s="101"/>
      <c r="E16" s="100"/>
      <c r="F16" s="90"/>
      <c r="G16" s="83"/>
      <c r="H16" s="87"/>
      <c r="I16" s="85"/>
      <c r="J16" s="84"/>
      <c r="K16" s="30"/>
      <c r="L16" s="30"/>
      <c r="M16" s="103"/>
      <c r="N16" s="90"/>
      <c r="O16" s="55"/>
      <c r="P16" s="61"/>
    </row>
    <row r="17" spans="1:16" s="24" customFormat="1" ht="13.5">
      <c r="A17" s="33"/>
      <c r="B17" s="34"/>
      <c r="C17" s="33"/>
      <c r="D17" s="102"/>
      <c r="E17" s="102"/>
      <c r="F17" s="63"/>
      <c r="G17" s="42"/>
      <c r="H17" s="43"/>
      <c r="I17" s="34"/>
      <c r="J17" s="43"/>
      <c r="K17" s="33"/>
      <c r="L17" s="34"/>
      <c r="M17" s="34"/>
      <c r="N17" s="42"/>
      <c r="O17" s="44"/>
      <c r="P17" s="45"/>
    </row>
    <row r="18" spans="1:15" ht="15">
      <c r="A18" s="14"/>
      <c r="B18" s="15"/>
      <c r="C18" s="14"/>
      <c r="D18" s="14"/>
      <c r="E18" s="14"/>
      <c r="F18" s="16"/>
      <c r="G18" s="16"/>
      <c r="H18" s="15"/>
      <c r="I18" s="17"/>
      <c r="J18" s="14"/>
      <c r="K18" s="15"/>
      <c r="L18" s="15"/>
      <c r="M18" s="16"/>
      <c r="N18" s="16"/>
      <c r="O18" s="16"/>
    </row>
    <row r="19" spans="1:15" ht="15">
      <c r="A19" s="3" t="s">
        <v>30</v>
      </c>
      <c r="B19" s="2"/>
      <c r="C19" s="2"/>
      <c r="D19" s="2"/>
      <c r="E19" s="2"/>
      <c r="F19" s="4"/>
      <c r="G19" s="4"/>
      <c r="H19" s="4"/>
      <c r="I19" s="6"/>
      <c r="J19" s="2"/>
      <c r="K19" s="4"/>
      <c r="L19" s="4"/>
      <c r="M19" s="4"/>
      <c r="N19" s="13"/>
      <c r="O19" s="4"/>
    </row>
    <row r="20" spans="1:16" s="24" customFormat="1" ht="54.75">
      <c r="A20" s="22" t="s">
        <v>7</v>
      </c>
      <c r="B20" s="23" t="s">
        <v>8</v>
      </c>
      <c r="C20" s="22" t="s">
        <v>9</v>
      </c>
      <c r="D20" s="104" t="s">
        <v>60</v>
      </c>
      <c r="E20" s="105" t="s">
        <v>61</v>
      </c>
      <c r="F20" s="64" t="s">
        <v>34</v>
      </c>
      <c r="G20" s="82" t="s">
        <v>73</v>
      </c>
      <c r="H20" s="36" t="s">
        <v>72</v>
      </c>
      <c r="I20" s="23" t="s">
        <v>10</v>
      </c>
      <c r="J20" s="36" t="s">
        <v>11</v>
      </c>
      <c r="K20" s="23" t="s">
        <v>12</v>
      </c>
      <c r="L20" s="23" t="s">
        <v>13</v>
      </c>
      <c r="M20" s="23" t="s">
        <v>14</v>
      </c>
      <c r="N20" s="23" t="s">
        <v>15</v>
      </c>
      <c r="O20" s="35" t="s">
        <v>16</v>
      </c>
      <c r="P20" s="23" t="s">
        <v>17</v>
      </c>
    </row>
    <row r="21" spans="1:16" s="24" customFormat="1" ht="13.5">
      <c r="A21" s="91" t="s">
        <v>36</v>
      </c>
      <c r="B21" s="69" t="s">
        <v>37</v>
      </c>
      <c r="C21" s="68" t="s">
        <v>38</v>
      </c>
      <c r="D21" s="88">
        <v>0</v>
      </c>
      <c r="E21" s="100"/>
      <c r="F21" s="88">
        <v>0</v>
      </c>
      <c r="G21" s="83">
        <f>F$25-F21</f>
        <v>0.019444444444444445</v>
      </c>
      <c r="H21" s="87"/>
      <c r="I21" s="30"/>
      <c r="J21" s="37"/>
      <c r="K21" s="30"/>
      <c r="L21" s="27">
        <v>7</v>
      </c>
      <c r="M21" s="29">
        <f>SUM(Total!D20:I20)</f>
        <v>42</v>
      </c>
      <c r="N21" s="88">
        <v>0</v>
      </c>
      <c r="O21" s="39"/>
      <c r="P21" s="41"/>
    </row>
    <row r="22" spans="1:16" s="24" customFormat="1" ht="13.5">
      <c r="A22" s="92" t="s">
        <v>44</v>
      </c>
      <c r="B22" s="27">
        <v>1925</v>
      </c>
      <c r="C22" s="28" t="s">
        <v>43</v>
      </c>
      <c r="D22" s="88">
        <v>0.004166666666666667</v>
      </c>
      <c r="E22" s="25"/>
      <c r="F22" s="88">
        <v>0.002777777777777778</v>
      </c>
      <c r="G22" s="83">
        <f>F$25-F22</f>
        <v>0.016666666666666666</v>
      </c>
      <c r="H22" s="87">
        <v>0.1572337962962963</v>
      </c>
      <c r="I22" s="27">
        <v>2</v>
      </c>
      <c r="J22" s="37">
        <f>H22-F22</f>
        <v>0.15445601851851853</v>
      </c>
      <c r="K22" s="27">
        <v>4</v>
      </c>
      <c r="L22" s="27">
        <v>4</v>
      </c>
      <c r="M22" s="29">
        <f>SUM(Total!D21:I21)</f>
        <v>18</v>
      </c>
      <c r="N22" s="88">
        <v>0.003472222222222222</v>
      </c>
      <c r="O22" s="39" t="s">
        <v>69</v>
      </c>
      <c r="P22" s="40"/>
    </row>
    <row r="23" spans="1:16" s="24" customFormat="1" ht="13.5">
      <c r="A23" s="91" t="s">
        <v>39</v>
      </c>
      <c r="B23" s="69">
        <v>4655</v>
      </c>
      <c r="C23" s="68" t="s">
        <v>33</v>
      </c>
      <c r="D23" s="88">
        <v>0.015972222222222224</v>
      </c>
      <c r="E23" s="100"/>
      <c r="F23" s="88">
        <v>0.011805555555555555</v>
      </c>
      <c r="G23" s="83">
        <f>F$25-F23</f>
        <v>0.0076388888888888895</v>
      </c>
      <c r="H23" s="87">
        <v>0.16453703703703704</v>
      </c>
      <c r="I23" s="30">
        <v>3</v>
      </c>
      <c r="J23" s="37">
        <f>H23-F23</f>
        <v>0.15273148148148147</v>
      </c>
      <c r="K23" s="30">
        <v>2</v>
      </c>
      <c r="L23" s="27">
        <v>2</v>
      </c>
      <c r="M23" s="29">
        <f>SUM(Total!D22:I22)</f>
        <v>13</v>
      </c>
      <c r="N23" s="88">
        <v>0.011111111111111112</v>
      </c>
      <c r="O23" s="55" t="s">
        <v>63</v>
      </c>
      <c r="P23" s="61"/>
    </row>
    <row r="24" spans="1:16" s="24" customFormat="1" ht="13.5">
      <c r="A24" s="91" t="s">
        <v>18</v>
      </c>
      <c r="B24" s="69">
        <v>2939</v>
      </c>
      <c r="C24" s="68" t="s">
        <v>19</v>
      </c>
      <c r="D24" s="88">
        <v>0.017361111111111112</v>
      </c>
      <c r="E24" s="100"/>
      <c r="F24" s="88">
        <v>0.013194444444444444</v>
      </c>
      <c r="G24" s="83">
        <f>F$25-F24</f>
        <v>0.00625</v>
      </c>
      <c r="H24" s="87">
        <v>0.1655787037037037</v>
      </c>
      <c r="I24" s="38">
        <v>4</v>
      </c>
      <c r="J24" s="37">
        <f>H24-F24</f>
        <v>0.15238425925925925</v>
      </c>
      <c r="K24" s="27">
        <v>1</v>
      </c>
      <c r="L24" s="27">
        <v>1</v>
      </c>
      <c r="M24" s="29">
        <f>SUM(Total!D23:I23)</f>
        <v>17</v>
      </c>
      <c r="N24" s="88">
        <v>0.011805555555555555</v>
      </c>
      <c r="O24" s="39" t="s">
        <v>65</v>
      </c>
      <c r="P24" s="61"/>
    </row>
    <row r="25" spans="1:16" s="24" customFormat="1" ht="13.5">
      <c r="A25" s="93" t="s">
        <v>41</v>
      </c>
      <c r="B25" s="71">
        <v>6878</v>
      </c>
      <c r="C25" s="70" t="s">
        <v>40</v>
      </c>
      <c r="D25" s="96">
        <v>0.019444444444444445</v>
      </c>
      <c r="E25" s="65"/>
      <c r="F25" s="96">
        <v>0.019444444444444445</v>
      </c>
      <c r="G25" s="98">
        <v>0</v>
      </c>
      <c r="H25" s="87"/>
      <c r="I25" s="85"/>
      <c r="J25" s="37"/>
      <c r="K25" s="27"/>
      <c r="L25" s="27">
        <v>7</v>
      </c>
      <c r="M25" s="29">
        <f>SUM(Total!D24:I24)</f>
        <v>42</v>
      </c>
      <c r="N25" s="96">
        <v>0.019444444444444445</v>
      </c>
      <c r="O25" s="55"/>
      <c r="P25" s="61"/>
    </row>
    <row r="26" spans="1:16" s="24" customFormat="1" ht="13.5">
      <c r="A26" s="89" t="s">
        <v>51</v>
      </c>
      <c r="B26" s="30">
        <v>7821</v>
      </c>
      <c r="C26" s="89" t="s">
        <v>52</v>
      </c>
      <c r="D26" s="99">
        <v>0</v>
      </c>
      <c r="E26" s="89"/>
      <c r="F26" s="99">
        <v>0</v>
      </c>
      <c r="G26" s="83">
        <f>F$25-F26</f>
        <v>0.019444444444444445</v>
      </c>
      <c r="H26" s="87">
        <v>0.15287037037037035</v>
      </c>
      <c r="I26" s="30">
        <v>1</v>
      </c>
      <c r="J26" s="37">
        <f>H26-F26</f>
        <v>0.15287037037037035</v>
      </c>
      <c r="K26" s="30">
        <v>3</v>
      </c>
      <c r="L26" s="27">
        <v>3</v>
      </c>
      <c r="M26" s="29">
        <f>SUM(Total!D25:I25)</f>
        <v>28</v>
      </c>
      <c r="N26" s="99">
        <v>0</v>
      </c>
      <c r="O26" s="55"/>
      <c r="P26" s="41"/>
    </row>
    <row r="27" spans="1:16" s="24" customFormat="1" ht="13.5">
      <c r="A27" s="89"/>
      <c r="B27" s="30"/>
      <c r="C27" s="89"/>
      <c r="D27" s="89"/>
      <c r="E27" s="89"/>
      <c r="F27" s="99"/>
      <c r="G27" s="94"/>
      <c r="H27" s="87"/>
      <c r="I27" s="30"/>
      <c r="J27" s="37"/>
      <c r="K27" s="30"/>
      <c r="L27" s="30"/>
      <c r="M27" s="29"/>
      <c r="N27" s="99"/>
      <c r="O27" s="55"/>
      <c r="P27" s="41"/>
    </row>
    <row r="28" spans="1:16" s="24" customFormat="1" ht="13.5">
      <c r="A28" s="89"/>
      <c r="B28" s="30"/>
      <c r="C28" s="89"/>
      <c r="D28" s="89"/>
      <c r="E28" s="89"/>
      <c r="F28" s="99"/>
      <c r="G28" s="95"/>
      <c r="H28" s="87"/>
      <c r="I28" s="30"/>
      <c r="J28" s="84"/>
      <c r="K28" s="30"/>
      <c r="L28" s="30"/>
      <c r="M28" s="103"/>
      <c r="N28" s="99"/>
      <c r="O28" s="55"/>
      <c r="P28" s="41"/>
    </row>
    <row r="29" spans="1:16" s="24" customFormat="1" ht="13.5">
      <c r="A29" s="89"/>
      <c r="B29" s="30"/>
      <c r="C29" s="89"/>
      <c r="D29" s="89"/>
      <c r="E29" s="89"/>
      <c r="F29" s="99"/>
      <c r="G29" s="95"/>
      <c r="H29" s="87"/>
      <c r="I29" s="30"/>
      <c r="J29" s="84"/>
      <c r="K29" s="30"/>
      <c r="L29" s="30"/>
      <c r="M29" s="103"/>
      <c r="N29" s="99"/>
      <c r="O29" s="55"/>
      <c r="P29" s="41"/>
    </row>
    <row r="30" spans="1:16" s="24" customFormat="1" ht="13.5">
      <c r="A30" s="106"/>
      <c r="B30" s="34"/>
      <c r="C30" s="33"/>
      <c r="D30" s="33"/>
      <c r="E30" s="33"/>
      <c r="F30" s="42"/>
      <c r="G30" s="42"/>
      <c r="H30" s="43"/>
      <c r="I30" s="34"/>
      <c r="J30" s="43"/>
      <c r="K30" s="33"/>
      <c r="L30" s="34"/>
      <c r="M30" s="34"/>
      <c r="N30" s="42"/>
      <c r="O30" s="44"/>
      <c r="P30" s="45"/>
    </row>
  </sheetData>
  <sheetProtection/>
  <printOptions/>
  <pageMargins left="0.75" right="0.75" top="0.54" bottom="0.63" header="0.5" footer="0.34"/>
  <pageSetup fitToHeight="1" fitToWidth="1" horizontalDpi="300" verticalDpi="300" orientation="landscape" paperSize="9" scale="69" r:id="rId1"/>
  <headerFooter alignWithMargins="0">
    <oddHeader>&amp;C&amp;"Times New Roman,Bold"&amp;22Parramatta River Sailing Club
&amp;16Race Results</oddHeader>
    <oddFooter>&amp;R&amp;"Times New Roman,Regular"&amp;D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0"/>
  <sheetViews>
    <sheetView zoomScale="80" zoomScaleNormal="80" zoomScalePageLayoutView="0" workbookViewId="0" topLeftCell="A4">
      <selection activeCell="T12" sqref="T12"/>
    </sheetView>
  </sheetViews>
  <sheetFormatPr defaultColWidth="9.140625" defaultRowHeight="12.75"/>
  <cols>
    <col min="1" max="1" width="22.140625" style="0" customWidth="1"/>
    <col min="2" max="2" width="11.140625" style="0" customWidth="1"/>
    <col min="3" max="3" width="15.421875" style="0" bestFit="1" customWidth="1"/>
    <col min="4" max="5" width="15.421875" style="0" hidden="1" customWidth="1"/>
    <col min="6" max="6" width="14.00390625" style="9" customWidth="1"/>
    <col min="7" max="7" width="19.00390625" style="9" customWidth="1"/>
    <col min="8" max="8" width="12.140625" style="5" customWidth="1"/>
    <col min="9" max="9" width="14.57421875" style="7" customWidth="1"/>
    <col min="10" max="10" width="9.421875" style="0" bestFit="1" customWidth="1"/>
    <col min="11" max="11" width="13.57421875" style="5" customWidth="1"/>
    <col min="12" max="12" width="12.00390625" style="5" customWidth="1"/>
    <col min="13" max="13" width="11.57421875" style="5" customWidth="1"/>
    <col min="14" max="14" width="11.421875" style="10" customWidth="1"/>
    <col min="15" max="15" width="12.140625" style="5" customWidth="1"/>
    <col min="16" max="17" width="11.140625" style="0" customWidth="1"/>
  </cols>
  <sheetData>
    <row r="1" spans="1:15" ht="15">
      <c r="A1" s="2"/>
      <c r="B1" s="2"/>
      <c r="C1" s="2"/>
      <c r="D1" s="2"/>
      <c r="E1" s="2"/>
      <c r="F1" s="8"/>
      <c r="G1" s="8"/>
      <c r="H1" s="4"/>
      <c r="I1" s="6"/>
      <c r="J1" s="2"/>
      <c r="K1" s="4"/>
      <c r="L1" s="4"/>
      <c r="M1" s="4"/>
      <c r="N1" s="13"/>
      <c r="O1" s="4"/>
    </row>
    <row r="2" spans="1:15" s="24" customFormat="1" ht="13.5">
      <c r="A2" s="46" t="s">
        <v>0</v>
      </c>
      <c r="B2" s="47" t="s">
        <v>66</v>
      </c>
      <c r="C2" s="46"/>
      <c r="D2" s="46"/>
      <c r="E2" s="46"/>
      <c r="F2" s="48"/>
      <c r="G2" s="48"/>
      <c r="H2" s="50"/>
      <c r="I2" s="49"/>
      <c r="J2" s="46"/>
      <c r="K2" s="50"/>
      <c r="L2" s="50"/>
      <c r="M2" s="50"/>
      <c r="N2" s="51"/>
      <c r="O2" s="50"/>
    </row>
    <row r="3" spans="1:15" s="24" customFormat="1" ht="13.5">
      <c r="A3" s="46" t="s">
        <v>1</v>
      </c>
      <c r="B3" s="52">
        <v>7</v>
      </c>
      <c r="C3" s="46"/>
      <c r="D3" s="46"/>
      <c r="E3" s="46"/>
      <c r="F3" s="48"/>
      <c r="G3" s="48"/>
      <c r="H3" s="50"/>
      <c r="I3" s="49"/>
      <c r="J3" s="46"/>
      <c r="K3" s="50"/>
      <c r="L3" s="50"/>
      <c r="M3" s="50"/>
      <c r="N3" s="51"/>
      <c r="O3" s="50"/>
    </row>
    <row r="4" spans="1:15" s="24" customFormat="1" ht="13.5">
      <c r="A4" s="46" t="s">
        <v>2</v>
      </c>
      <c r="B4" s="53" t="s">
        <v>81</v>
      </c>
      <c r="C4" s="53"/>
      <c r="D4" s="53"/>
      <c r="E4" s="53"/>
      <c r="F4" s="48"/>
      <c r="G4" s="48"/>
      <c r="H4" s="50"/>
      <c r="I4" s="49"/>
      <c r="J4" s="46"/>
      <c r="K4" s="50"/>
      <c r="L4" s="50"/>
      <c r="M4" s="47" t="s">
        <v>3</v>
      </c>
      <c r="N4" s="54" t="s">
        <v>54</v>
      </c>
      <c r="O4" s="50"/>
    </row>
    <row r="5" spans="1:15" s="24" customFormat="1" ht="13.5">
      <c r="A5" s="46" t="s">
        <v>4</v>
      </c>
      <c r="B5" s="52"/>
      <c r="C5" s="46"/>
      <c r="D5" s="46"/>
      <c r="E5" s="46"/>
      <c r="F5" s="48"/>
      <c r="G5" s="81"/>
      <c r="H5" s="50"/>
      <c r="I5" s="49"/>
      <c r="J5" s="46"/>
      <c r="K5" s="50"/>
      <c r="L5" s="50"/>
      <c r="M5" s="47" t="s">
        <v>32</v>
      </c>
      <c r="N5" s="54"/>
      <c r="O5" s="50"/>
    </row>
    <row r="6" spans="1:15" s="24" customFormat="1" ht="13.5">
      <c r="A6" s="46" t="s">
        <v>5</v>
      </c>
      <c r="B6" s="52"/>
      <c r="C6" s="46"/>
      <c r="D6" s="46"/>
      <c r="E6" s="46"/>
      <c r="F6" s="48"/>
      <c r="G6" s="48"/>
      <c r="H6" s="50"/>
      <c r="I6" s="49"/>
      <c r="J6" s="46"/>
      <c r="K6" s="50"/>
      <c r="L6" s="50"/>
      <c r="M6" s="50"/>
      <c r="N6" s="51"/>
      <c r="O6" s="50"/>
    </row>
    <row r="7" spans="1:15" s="24" customFormat="1" ht="13.5">
      <c r="A7" s="46"/>
      <c r="B7" s="46"/>
      <c r="C7" s="46"/>
      <c r="D7" s="46"/>
      <c r="E7" s="46"/>
      <c r="F7" s="48"/>
      <c r="G7" s="48"/>
      <c r="H7" s="50"/>
      <c r="I7" s="49"/>
      <c r="J7" s="46"/>
      <c r="K7" s="50"/>
      <c r="L7" s="50"/>
      <c r="M7" s="50"/>
      <c r="N7" s="51"/>
      <c r="O7" s="50"/>
    </row>
    <row r="8" spans="1:15" ht="15">
      <c r="A8" s="3" t="s">
        <v>6</v>
      </c>
      <c r="B8" s="2"/>
      <c r="C8" s="2"/>
      <c r="D8" s="2"/>
      <c r="E8" s="2"/>
      <c r="F8" s="8"/>
      <c r="G8" s="8"/>
      <c r="H8" s="4"/>
      <c r="I8" s="6"/>
      <c r="J8" s="2"/>
      <c r="K8" s="4"/>
      <c r="L8" s="4"/>
      <c r="M8" s="4"/>
      <c r="N8" s="13"/>
      <c r="O8" s="4"/>
    </row>
    <row r="9" spans="1:16" s="24" customFormat="1" ht="54.75">
      <c r="A9" s="22" t="s">
        <v>7</v>
      </c>
      <c r="B9" s="23" t="s">
        <v>8</v>
      </c>
      <c r="C9" s="22" t="s">
        <v>9</v>
      </c>
      <c r="D9" s="104" t="s">
        <v>60</v>
      </c>
      <c r="E9" s="105" t="s">
        <v>61</v>
      </c>
      <c r="F9" s="64" t="s">
        <v>34</v>
      </c>
      <c r="G9" s="82" t="s">
        <v>73</v>
      </c>
      <c r="H9" s="36" t="s">
        <v>72</v>
      </c>
      <c r="I9" s="23" t="s">
        <v>10</v>
      </c>
      <c r="J9" s="36" t="s">
        <v>11</v>
      </c>
      <c r="K9" s="23" t="s">
        <v>12</v>
      </c>
      <c r="L9" s="23" t="s">
        <v>13</v>
      </c>
      <c r="M9" s="23" t="s">
        <v>14</v>
      </c>
      <c r="N9" s="23" t="s">
        <v>15</v>
      </c>
      <c r="O9" s="35" t="s">
        <v>16</v>
      </c>
      <c r="P9" s="23" t="s">
        <v>17</v>
      </c>
    </row>
    <row r="10" spans="1:16" s="24" customFormat="1" ht="13.5">
      <c r="A10" s="77" t="s">
        <v>45</v>
      </c>
      <c r="B10" s="78" t="s">
        <v>46</v>
      </c>
      <c r="C10" s="65" t="s">
        <v>47</v>
      </c>
      <c r="D10" s="72">
        <v>0</v>
      </c>
      <c r="E10" s="65"/>
      <c r="F10" s="72">
        <v>0</v>
      </c>
      <c r="G10" s="83">
        <f>F$13-F10</f>
        <v>0.022222222222222223</v>
      </c>
      <c r="H10" s="113" t="s">
        <v>82</v>
      </c>
      <c r="I10" s="85"/>
      <c r="J10" s="37"/>
      <c r="K10" s="85"/>
      <c r="L10" s="30">
        <v>7</v>
      </c>
      <c r="M10" s="29">
        <f>SUM(Total!D7:J8)</f>
        <v>24</v>
      </c>
      <c r="N10" s="72">
        <v>0</v>
      </c>
      <c r="O10" s="39"/>
      <c r="P10" s="40"/>
    </row>
    <row r="11" spans="1:16" s="24" customFormat="1" ht="27">
      <c r="A11" s="66" t="s">
        <v>35</v>
      </c>
      <c r="B11" s="67" t="s">
        <v>31</v>
      </c>
      <c r="C11" s="68" t="s">
        <v>19</v>
      </c>
      <c r="D11" s="88">
        <v>0.004166666666666667</v>
      </c>
      <c r="E11" s="100"/>
      <c r="F11" s="88">
        <v>0.004166666666666667</v>
      </c>
      <c r="G11" s="83">
        <f>F$13-F11</f>
        <v>0.018055555555555557</v>
      </c>
      <c r="H11" s="114"/>
      <c r="I11" s="38"/>
      <c r="J11" s="37"/>
      <c r="K11" s="38"/>
      <c r="L11" s="30">
        <v>7</v>
      </c>
      <c r="M11" s="29">
        <f>SUM(Total!D8:J9)</f>
        <v>50</v>
      </c>
      <c r="N11" s="88">
        <v>0.004166666666666667</v>
      </c>
      <c r="O11" s="39"/>
      <c r="P11" s="40"/>
    </row>
    <row r="12" spans="1:16" s="24" customFormat="1" ht="13.5">
      <c r="A12" s="28" t="s">
        <v>49</v>
      </c>
      <c r="B12" s="27">
        <v>6866</v>
      </c>
      <c r="C12" s="28" t="s">
        <v>50</v>
      </c>
      <c r="D12" s="97">
        <v>0.010416666666666666</v>
      </c>
      <c r="E12" s="100"/>
      <c r="F12" s="97">
        <v>0.010416666666666666</v>
      </c>
      <c r="G12" s="83">
        <f>F$13-F12</f>
        <v>0.011805555555555557</v>
      </c>
      <c r="H12" s="114"/>
      <c r="I12" s="38"/>
      <c r="J12" s="37"/>
      <c r="K12" s="38"/>
      <c r="L12" s="30">
        <v>7</v>
      </c>
      <c r="M12" s="29">
        <f>SUM(Total!D9:J10)</f>
        <v>75</v>
      </c>
      <c r="N12" s="97">
        <v>0.010416666666666666</v>
      </c>
      <c r="O12" s="39"/>
      <c r="P12" s="61"/>
    </row>
    <row r="13" spans="1:16" s="24" customFormat="1" ht="13.5">
      <c r="A13" s="89" t="s">
        <v>55</v>
      </c>
      <c r="B13" s="30">
        <v>5653</v>
      </c>
      <c r="C13" s="89" t="s">
        <v>56</v>
      </c>
      <c r="D13" s="90">
        <v>0.013194444444444444</v>
      </c>
      <c r="E13" s="100"/>
      <c r="F13" s="90">
        <v>0.022222222222222223</v>
      </c>
      <c r="G13" s="107">
        <v>0</v>
      </c>
      <c r="H13" s="114"/>
      <c r="I13" s="85"/>
      <c r="J13" s="37"/>
      <c r="K13" s="85"/>
      <c r="L13" s="30">
        <v>7</v>
      </c>
      <c r="M13" s="29">
        <f>SUM(Total!D10:J11)</f>
        <v>95</v>
      </c>
      <c r="N13" s="90">
        <v>0.022222222222222223</v>
      </c>
      <c r="O13" s="55"/>
      <c r="P13" s="61"/>
    </row>
    <row r="14" spans="1:16" s="24" customFormat="1" ht="13.5">
      <c r="A14" s="89" t="s">
        <v>59</v>
      </c>
      <c r="B14" s="30"/>
      <c r="C14" s="89" t="s">
        <v>53</v>
      </c>
      <c r="D14" s="90">
        <v>0.0062499999999999995</v>
      </c>
      <c r="E14" s="100"/>
      <c r="F14" s="90">
        <v>0.015972222222222224</v>
      </c>
      <c r="G14" s="83">
        <f>F$13-F14</f>
        <v>0.006249999999999999</v>
      </c>
      <c r="H14" s="114"/>
      <c r="I14" s="85"/>
      <c r="J14" s="37"/>
      <c r="K14" s="85"/>
      <c r="L14" s="30">
        <v>7</v>
      </c>
      <c r="M14" s="29">
        <f>SUM(Total!D11:J12)</f>
        <v>90</v>
      </c>
      <c r="N14" s="90">
        <v>0.015972222222222224</v>
      </c>
      <c r="O14" s="55"/>
      <c r="P14" s="61"/>
    </row>
    <row r="15" spans="1:16" s="24" customFormat="1" ht="13.5">
      <c r="A15" s="89" t="s">
        <v>62</v>
      </c>
      <c r="B15" s="30">
        <v>610</v>
      </c>
      <c r="C15" s="89" t="s">
        <v>64</v>
      </c>
      <c r="D15" s="101"/>
      <c r="E15" s="100"/>
      <c r="F15" s="90">
        <v>0.02013888888888889</v>
      </c>
      <c r="G15" s="83">
        <f>F$13-F15</f>
        <v>0.002083333333333333</v>
      </c>
      <c r="H15" s="115"/>
      <c r="I15" s="85"/>
      <c r="J15" s="37"/>
      <c r="K15" s="85"/>
      <c r="L15" s="30">
        <v>7</v>
      </c>
      <c r="M15" s="29">
        <f>SUM(Total!D12:J13)</f>
        <v>60</v>
      </c>
      <c r="N15" s="90">
        <v>0.02013888888888889</v>
      </c>
      <c r="O15" s="55"/>
      <c r="P15" s="61"/>
    </row>
    <row r="16" spans="1:16" s="24" customFormat="1" ht="13.5">
      <c r="A16" s="89"/>
      <c r="B16" s="30"/>
      <c r="C16" s="89"/>
      <c r="D16" s="101"/>
      <c r="E16" s="100"/>
      <c r="F16" s="90"/>
      <c r="G16" s="83"/>
      <c r="H16" s="87"/>
      <c r="I16" s="85"/>
      <c r="J16" s="84"/>
      <c r="K16" s="30"/>
      <c r="L16" s="30"/>
      <c r="M16" s="103"/>
      <c r="N16" s="90"/>
      <c r="O16" s="55"/>
      <c r="P16" s="61"/>
    </row>
    <row r="17" spans="1:16" s="24" customFormat="1" ht="13.5">
      <c r="A17" s="33"/>
      <c r="B17" s="34"/>
      <c r="C17" s="33"/>
      <c r="D17" s="102"/>
      <c r="E17" s="102"/>
      <c r="F17" s="63"/>
      <c r="G17" s="42"/>
      <c r="H17" s="43"/>
      <c r="I17" s="34"/>
      <c r="J17" s="43"/>
      <c r="K17" s="33"/>
      <c r="L17" s="34"/>
      <c r="M17" s="34"/>
      <c r="N17" s="42"/>
      <c r="O17" s="44"/>
      <c r="P17" s="45"/>
    </row>
    <row r="18" spans="1:15" ht="15">
      <c r="A18" s="14"/>
      <c r="B18" s="15"/>
      <c r="C18" s="14"/>
      <c r="D18" s="14"/>
      <c r="E18" s="14"/>
      <c r="F18" s="16"/>
      <c r="G18" s="16"/>
      <c r="H18" s="15"/>
      <c r="I18" s="17"/>
      <c r="J18" s="14"/>
      <c r="K18" s="15"/>
      <c r="L18" s="15"/>
      <c r="M18" s="16"/>
      <c r="N18" s="16"/>
      <c r="O18" s="16"/>
    </row>
    <row r="19" spans="1:15" ht="15">
      <c r="A19" s="3" t="s">
        <v>30</v>
      </c>
      <c r="B19" s="2"/>
      <c r="C19" s="2"/>
      <c r="D19" s="2"/>
      <c r="E19" s="2"/>
      <c r="F19" s="4"/>
      <c r="G19" s="4"/>
      <c r="H19" s="4"/>
      <c r="I19" s="6"/>
      <c r="J19" s="2"/>
      <c r="K19" s="4"/>
      <c r="L19" s="4"/>
      <c r="M19" s="4"/>
      <c r="N19" s="13"/>
      <c r="O19" s="4"/>
    </row>
    <row r="20" spans="1:16" s="24" customFormat="1" ht="54.75">
      <c r="A20" s="22" t="s">
        <v>7</v>
      </c>
      <c r="B20" s="23" t="s">
        <v>8</v>
      </c>
      <c r="C20" s="22" t="s">
        <v>9</v>
      </c>
      <c r="D20" s="104" t="s">
        <v>60</v>
      </c>
      <c r="E20" s="105" t="s">
        <v>61</v>
      </c>
      <c r="F20" s="64" t="s">
        <v>34</v>
      </c>
      <c r="G20" s="82" t="s">
        <v>73</v>
      </c>
      <c r="H20" s="36" t="s">
        <v>72</v>
      </c>
      <c r="I20" s="23" t="s">
        <v>10</v>
      </c>
      <c r="J20" s="36" t="s">
        <v>11</v>
      </c>
      <c r="K20" s="23" t="s">
        <v>12</v>
      </c>
      <c r="L20" s="23" t="s">
        <v>13</v>
      </c>
      <c r="M20" s="23" t="s">
        <v>14</v>
      </c>
      <c r="N20" s="23" t="s">
        <v>15</v>
      </c>
      <c r="O20" s="35" t="s">
        <v>16</v>
      </c>
      <c r="P20" s="23" t="s">
        <v>17</v>
      </c>
    </row>
    <row r="21" spans="1:16" s="24" customFormat="1" ht="13.5">
      <c r="A21" s="91" t="s">
        <v>36</v>
      </c>
      <c r="B21" s="69" t="s">
        <v>37</v>
      </c>
      <c r="C21" s="68" t="s">
        <v>38</v>
      </c>
      <c r="D21" s="88">
        <v>0</v>
      </c>
      <c r="E21" s="100"/>
      <c r="F21" s="88">
        <v>0</v>
      </c>
      <c r="G21" s="83">
        <f>F$25-F21</f>
        <v>0.019444444444444445</v>
      </c>
      <c r="H21" s="87"/>
      <c r="I21" s="30"/>
      <c r="J21" s="37"/>
      <c r="K21" s="30"/>
      <c r="L21" s="27">
        <v>7</v>
      </c>
      <c r="M21" s="29">
        <f>SUM(Total!D20:J20)</f>
        <v>49</v>
      </c>
      <c r="N21" s="88">
        <v>0</v>
      </c>
      <c r="O21" s="39"/>
      <c r="P21" s="41"/>
    </row>
    <row r="22" spans="1:16" s="24" customFormat="1" ht="13.5">
      <c r="A22" s="92" t="s">
        <v>44</v>
      </c>
      <c r="B22" s="27">
        <v>1925</v>
      </c>
      <c r="C22" s="28" t="s">
        <v>43</v>
      </c>
      <c r="D22" s="88">
        <v>0.004166666666666667</v>
      </c>
      <c r="E22" s="25"/>
      <c r="F22" s="88">
        <v>0.003472222222222222</v>
      </c>
      <c r="G22" s="83">
        <f>F$25-F22</f>
        <v>0.01597222222222222</v>
      </c>
      <c r="H22" s="87"/>
      <c r="I22" s="27"/>
      <c r="J22" s="37"/>
      <c r="K22" s="27"/>
      <c r="L22" s="27">
        <v>7</v>
      </c>
      <c r="M22" s="29">
        <f>SUM(Total!D21:J21)</f>
        <v>25</v>
      </c>
      <c r="N22" s="88">
        <v>0.003472222222222222</v>
      </c>
      <c r="O22" s="39"/>
      <c r="P22" s="40"/>
    </row>
    <row r="23" spans="1:16" s="24" customFormat="1" ht="13.5">
      <c r="A23" s="91" t="s">
        <v>39</v>
      </c>
      <c r="B23" s="69">
        <v>4655</v>
      </c>
      <c r="C23" s="68" t="s">
        <v>33</v>
      </c>
      <c r="D23" s="88">
        <v>0.015972222222222224</v>
      </c>
      <c r="E23" s="100"/>
      <c r="F23" s="88">
        <v>0.011111111111111112</v>
      </c>
      <c r="G23" s="83">
        <f>F$25-F23</f>
        <v>0.008333333333333333</v>
      </c>
      <c r="H23" s="87"/>
      <c r="I23" s="30"/>
      <c r="J23" s="37"/>
      <c r="K23" s="30"/>
      <c r="L23" s="27">
        <v>7</v>
      </c>
      <c r="M23" s="29">
        <f>SUM(Total!D22:J22)</f>
        <v>20</v>
      </c>
      <c r="N23" s="88">
        <v>0.011111111111111112</v>
      </c>
      <c r="O23" s="55"/>
      <c r="P23" s="61"/>
    </row>
    <row r="24" spans="1:16" s="24" customFormat="1" ht="13.5">
      <c r="A24" s="91" t="s">
        <v>18</v>
      </c>
      <c r="B24" s="69">
        <v>2939</v>
      </c>
      <c r="C24" s="68" t="s">
        <v>19</v>
      </c>
      <c r="D24" s="88">
        <v>0.017361111111111112</v>
      </c>
      <c r="E24" s="100"/>
      <c r="F24" s="88">
        <v>0.011805555555555555</v>
      </c>
      <c r="G24" s="83">
        <f>F$25-F24</f>
        <v>0.0076388888888888895</v>
      </c>
      <c r="H24" s="87"/>
      <c r="I24" s="38"/>
      <c r="J24" s="37"/>
      <c r="K24" s="27"/>
      <c r="L24" s="27">
        <v>7</v>
      </c>
      <c r="M24" s="29">
        <f>SUM(Total!D23:J23)</f>
        <v>24</v>
      </c>
      <c r="N24" s="88">
        <v>0.011805555555555555</v>
      </c>
      <c r="O24" s="39"/>
      <c r="P24" s="61"/>
    </row>
    <row r="25" spans="1:16" s="24" customFormat="1" ht="13.5">
      <c r="A25" s="93" t="s">
        <v>41</v>
      </c>
      <c r="B25" s="71">
        <v>6878</v>
      </c>
      <c r="C25" s="70" t="s">
        <v>40</v>
      </c>
      <c r="D25" s="96">
        <v>0.019444444444444445</v>
      </c>
      <c r="E25" s="65"/>
      <c r="F25" s="96">
        <v>0.019444444444444445</v>
      </c>
      <c r="G25" s="98">
        <v>0</v>
      </c>
      <c r="H25" s="87"/>
      <c r="I25" s="85"/>
      <c r="J25" s="37"/>
      <c r="K25" s="27"/>
      <c r="L25" s="27">
        <v>7</v>
      </c>
      <c r="M25" s="29">
        <f>SUM(Total!D24:J24)</f>
        <v>49</v>
      </c>
      <c r="N25" s="96">
        <v>0.019444444444444445</v>
      </c>
      <c r="O25" s="55"/>
      <c r="P25" s="61"/>
    </row>
    <row r="26" spans="1:16" s="24" customFormat="1" ht="13.5">
      <c r="A26" s="89" t="s">
        <v>51</v>
      </c>
      <c r="B26" s="30">
        <v>7821</v>
      </c>
      <c r="C26" s="89" t="s">
        <v>52</v>
      </c>
      <c r="D26" s="99">
        <v>0</v>
      </c>
      <c r="E26" s="89"/>
      <c r="F26" s="99">
        <v>0</v>
      </c>
      <c r="G26" s="83">
        <f>F$25-F26</f>
        <v>0.019444444444444445</v>
      </c>
      <c r="H26" s="87">
        <v>0.12899305555555554</v>
      </c>
      <c r="I26" s="30">
        <v>1</v>
      </c>
      <c r="J26" s="37">
        <f>H26-F26</f>
        <v>0.12899305555555554</v>
      </c>
      <c r="K26" s="30">
        <v>1</v>
      </c>
      <c r="L26" s="27">
        <v>1</v>
      </c>
      <c r="M26" s="29">
        <f>SUM(Total!D25:J25)</f>
        <v>29</v>
      </c>
      <c r="N26" s="99">
        <v>0</v>
      </c>
      <c r="O26" s="55"/>
      <c r="P26" s="41"/>
    </row>
    <row r="27" spans="1:16" s="24" customFormat="1" ht="13.5">
      <c r="A27" s="89"/>
      <c r="B27" s="30"/>
      <c r="C27" s="89"/>
      <c r="D27" s="89"/>
      <c r="E27" s="89"/>
      <c r="F27" s="99"/>
      <c r="G27" s="94"/>
      <c r="H27" s="87"/>
      <c r="I27" s="30"/>
      <c r="J27" s="37"/>
      <c r="K27" s="30"/>
      <c r="L27" s="30"/>
      <c r="M27" s="29"/>
      <c r="N27" s="99"/>
      <c r="O27" s="55"/>
      <c r="P27" s="41"/>
    </row>
    <row r="28" spans="1:16" s="24" customFormat="1" ht="13.5">
      <c r="A28" s="89"/>
      <c r="B28" s="30"/>
      <c r="C28" s="89"/>
      <c r="D28" s="89"/>
      <c r="E28" s="89"/>
      <c r="F28" s="99"/>
      <c r="G28" s="95"/>
      <c r="H28" s="87"/>
      <c r="I28" s="30"/>
      <c r="J28" s="84"/>
      <c r="K28" s="30"/>
      <c r="L28" s="30"/>
      <c r="M28" s="103"/>
      <c r="N28" s="99"/>
      <c r="O28" s="55"/>
      <c r="P28" s="41"/>
    </row>
    <row r="29" spans="1:16" s="24" customFormat="1" ht="13.5">
      <c r="A29" s="89"/>
      <c r="B29" s="30"/>
      <c r="C29" s="89"/>
      <c r="D29" s="89"/>
      <c r="E29" s="89"/>
      <c r="F29" s="99"/>
      <c r="G29" s="95"/>
      <c r="H29" s="87"/>
      <c r="I29" s="30"/>
      <c r="J29" s="84"/>
      <c r="K29" s="30"/>
      <c r="L29" s="30"/>
      <c r="M29" s="103"/>
      <c r="N29" s="99"/>
      <c r="O29" s="55"/>
      <c r="P29" s="41"/>
    </row>
    <row r="30" spans="1:16" s="24" customFormat="1" ht="13.5">
      <c r="A30" s="106"/>
      <c r="B30" s="34"/>
      <c r="C30" s="33"/>
      <c r="D30" s="33"/>
      <c r="E30" s="33"/>
      <c r="F30" s="42"/>
      <c r="G30" s="42"/>
      <c r="H30" s="43"/>
      <c r="I30" s="34"/>
      <c r="J30" s="43"/>
      <c r="K30" s="33"/>
      <c r="L30" s="34"/>
      <c r="M30" s="34"/>
      <c r="N30" s="42"/>
      <c r="O30" s="44"/>
      <c r="P30" s="45"/>
    </row>
  </sheetData>
  <sheetProtection/>
  <mergeCells count="1">
    <mergeCell ref="H10:H15"/>
  </mergeCells>
  <printOptions/>
  <pageMargins left="0.75" right="0.75" top="0.54" bottom="0.63" header="0.5" footer="0.34"/>
  <pageSetup fitToHeight="1" fitToWidth="1" horizontalDpi="300" verticalDpi="300" orientation="landscape" paperSize="9" scale="69" r:id="rId1"/>
  <headerFooter alignWithMargins="0">
    <oddHeader>&amp;C&amp;"Times New Roman,Bold"&amp;22Parramatta River Sailing Club
&amp;16Race Results</oddHeader>
    <oddFooter>&amp;R&amp;"Times New Roman,Regular"&amp;D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0"/>
  <sheetViews>
    <sheetView tabSelected="1" zoomScale="80" zoomScaleNormal="80" zoomScalePageLayoutView="0" workbookViewId="0" topLeftCell="A1">
      <selection activeCell="V26" sqref="V26"/>
    </sheetView>
  </sheetViews>
  <sheetFormatPr defaultColWidth="9.140625" defaultRowHeight="12.75"/>
  <cols>
    <col min="1" max="1" width="22.140625" style="0" customWidth="1"/>
    <col min="2" max="2" width="11.140625" style="0" customWidth="1"/>
    <col min="3" max="3" width="15.421875" style="0" bestFit="1" customWidth="1"/>
    <col min="4" max="5" width="15.421875" style="0" hidden="1" customWidth="1"/>
    <col min="6" max="6" width="14.00390625" style="9" customWidth="1"/>
    <col min="7" max="7" width="19.00390625" style="9" customWidth="1"/>
    <col min="8" max="8" width="12.140625" style="5" customWidth="1"/>
    <col min="9" max="9" width="14.57421875" style="7" customWidth="1"/>
    <col min="10" max="10" width="9.421875" style="0" bestFit="1" customWidth="1"/>
    <col min="11" max="11" width="13.57421875" style="5" customWidth="1"/>
    <col min="12" max="12" width="12.00390625" style="5" customWidth="1"/>
    <col min="13" max="13" width="11.57421875" style="5" customWidth="1"/>
    <col min="14" max="14" width="11.421875" style="10" customWidth="1"/>
    <col min="15" max="15" width="12.140625" style="5" customWidth="1"/>
    <col min="16" max="17" width="11.140625" style="0" customWidth="1"/>
  </cols>
  <sheetData>
    <row r="1" spans="1:15" ht="15">
      <c r="A1" s="2"/>
      <c r="B1" s="2"/>
      <c r="C1" s="2"/>
      <c r="D1" s="2"/>
      <c r="E1" s="2"/>
      <c r="F1" s="8"/>
      <c r="G1" s="8"/>
      <c r="H1" s="4"/>
      <c r="I1" s="6"/>
      <c r="J1" s="2"/>
      <c r="K1" s="4"/>
      <c r="L1" s="4"/>
      <c r="M1" s="4"/>
      <c r="N1" s="13"/>
      <c r="O1" s="4"/>
    </row>
    <row r="2" spans="1:15" s="24" customFormat="1" ht="13.5">
      <c r="A2" s="46" t="s">
        <v>0</v>
      </c>
      <c r="B2" s="47" t="s">
        <v>66</v>
      </c>
      <c r="C2" s="46"/>
      <c r="D2" s="46"/>
      <c r="E2" s="46"/>
      <c r="F2" s="48"/>
      <c r="G2" s="48"/>
      <c r="H2" s="50"/>
      <c r="I2" s="49"/>
      <c r="J2" s="46"/>
      <c r="K2" s="50"/>
      <c r="L2" s="50"/>
      <c r="M2" s="50"/>
      <c r="N2" s="51"/>
      <c r="O2" s="50"/>
    </row>
    <row r="3" spans="1:15" s="24" customFormat="1" ht="13.5">
      <c r="A3" s="46" t="s">
        <v>1</v>
      </c>
      <c r="B3" s="52">
        <v>8</v>
      </c>
      <c r="C3" s="46"/>
      <c r="D3" s="46"/>
      <c r="E3" s="46"/>
      <c r="F3" s="48"/>
      <c r="G3" s="48"/>
      <c r="H3" s="50"/>
      <c r="I3" s="49"/>
      <c r="J3" s="46"/>
      <c r="K3" s="50"/>
      <c r="L3" s="50"/>
      <c r="M3" s="50"/>
      <c r="N3" s="51"/>
      <c r="O3" s="50"/>
    </row>
    <row r="4" spans="1:15" s="24" customFormat="1" ht="13.5">
      <c r="A4" s="46" t="s">
        <v>2</v>
      </c>
      <c r="B4" s="53" t="s">
        <v>83</v>
      </c>
      <c r="C4" s="53"/>
      <c r="D4" s="53"/>
      <c r="E4" s="53"/>
      <c r="F4" s="48"/>
      <c r="G4" s="48"/>
      <c r="H4" s="50"/>
      <c r="I4" s="49"/>
      <c r="J4" s="46"/>
      <c r="K4" s="50"/>
      <c r="L4" s="50"/>
      <c r="M4" s="47" t="s">
        <v>3</v>
      </c>
      <c r="N4" s="54" t="s">
        <v>54</v>
      </c>
      <c r="O4" s="50"/>
    </row>
    <row r="5" spans="1:15" s="24" customFormat="1" ht="13.5">
      <c r="A5" s="46" t="s">
        <v>4</v>
      </c>
      <c r="B5" s="52"/>
      <c r="C5" s="46"/>
      <c r="D5" s="46"/>
      <c r="E5" s="46"/>
      <c r="F5" s="48"/>
      <c r="G5" s="81"/>
      <c r="H5" s="108" t="s">
        <v>74</v>
      </c>
      <c r="I5" s="49"/>
      <c r="J5" s="46"/>
      <c r="K5" s="50"/>
      <c r="L5" s="50"/>
      <c r="M5" s="47" t="s">
        <v>32</v>
      </c>
      <c r="N5" s="54"/>
      <c r="O5" s="50"/>
    </row>
    <row r="6" spans="1:15" s="24" customFormat="1" ht="13.5">
      <c r="A6" s="46" t="s">
        <v>5</v>
      </c>
      <c r="B6" s="52"/>
      <c r="C6" s="46"/>
      <c r="D6" s="46"/>
      <c r="E6" s="46"/>
      <c r="F6" s="48"/>
      <c r="G6" s="48"/>
      <c r="H6" s="50"/>
      <c r="I6" s="49"/>
      <c r="J6" s="46"/>
      <c r="K6" s="50"/>
      <c r="L6" s="50"/>
      <c r="M6" s="50"/>
      <c r="N6" s="51"/>
      <c r="O6" s="50"/>
    </row>
    <row r="7" spans="1:15" s="24" customFormat="1" ht="13.5">
      <c r="A7" s="46"/>
      <c r="B7" s="46"/>
      <c r="C7" s="46"/>
      <c r="D7" s="46"/>
      <c r="E7" s="46"/>
      <c r="F7" s="48"/>
      <c r="G7" s="48"/>
      <c r="H7" s="50"/>
      <c r="I7" s="49"/>
      <c r="J7" s="46"/>
      <c r="K7" s="50"/>
      <c r="L7" s="50"/>
      <c r="M7" s="50"/>
      <c r="N7" s="51"/>
      <c r="O7" s="50"/>
    </row>
    <row r="8" spans="1:15" ht="15">
      <c r="A8" s="3" t="s">
        <v>6</v>
      </c>
      <c r="B8" s="2"/>
      <c r="C8" s="2"/>
      <c r="D8" s="2"/>
      <c r="E8" s="2"/>
      <c r="F8" s="8"/>
      <c r="G8" s="8"/>
      <c r="H8" s="4"/>
      <c r="I8" s="6"/>
      <c r="J8" s="2"/>
      <c r="K8" s="4"/>
      <c r="L8" s="4"/>
      <c r="M8" s="4"/>
      <c r="N8" s="13"/>
      <c r="O8" s="4"/>
    </row>
    <row r="9" spans="1:16" s="24" customFormat="1" ht="54.75">
      <c r="A9" s="22" t="s">
        <v>7</v>
      </c>
      <c r="B9" s="23" t="s">
        <v>8</v>
      </c>
      <c r="C9" s="22" t="s">
        <v>9</v>
      </c>
      <c r="D9" s="104" t="s">
        <v>60</v>
      </c>
      <c r="E9" s="105" t="s">
        <v>61</v>
      </c>
      <c r="F9" s="64" t="s">
        <v>34</v>
      </c>
      <c r="G9" s="82" t="s">
        <v>73</v>
      </c>
      <c r="H9" s="36" t="s">
        <v>72</v>
      </c>
      <c r="I9" s="23" t="s">
        <v>10</v>
      </c>
      <c r="J9" s="36" t="s">
        <v>11</v>
      </c>
      <c r="K9" s="23" t="s">
        <v>12</v>
      </c>
      <c r="L9" s="23" t="s">
        <v>13</v>
      </c>
      <c r="M9" s="23" t="s">
        <v>14</v>
      </c>
      <c r="N9" s="23" t="s">
        <v>15</v>
      </c>
      <c r="O9" s="35" t="s">
        <v>16</v>
      </c>
      <c r="P9" s="23" t="s">
        <v>17</v>
      </c>
    </row>
    <row r="10" spans="1:16" s="24" customFormat="1" ht="13.5" customHeight="1">
      <c r="A10" s="77" t="s">
        <v>45</v>
      </c>
      <c r="B10" s="78" t="s">
        <v>46</v>
      </c>
      <c r="C10" s="65" t="s">
        <v>47</v>
      </c>
      <c r="D10" s="72">
        <v>0</v>
      </c>
      <c r="E10" s="65"/>
      <c r="F10" s="72">
        <v>0</v>
      </c>
      <c r="G10" s="83">
        <f>F$13-F10</f>
        <v>0.022222222222222223</v>
      </c>
      <c r="H10" s="87">
        <v>0.1687847222222222</v>
      </c>
      <c r="I10" s="85"/>
      <c r="J10" s="37"/>
      <c r="K10" s="85">
        <v>2</v>
      </c>
      <c r="L10" s="30">
        <v>2</v>
      </c>
      <c r="M10" s="29">
        <f>SUM(Total!D8:K8)</f>
        <v>26</v>
      </c>
      <c r="N10" s="72">
        <v>0</v>
      </c>
      <c r="O10" s="39"/>
      <c r="P10" s="40"/>
    </row>
    <row r="11" spans="1:16" s="24" customFormat="1" ht="27">
      <c r="A11" s="66" t="s">
        <v>35</v>
      </c>
      <c r="B11" s="67" t="s">
        <v>31</v>
      </c>
      <c r="C11" s="68" t="s">
        <v>19</v>
      </c>
      <c r="D11" s="88">
        <v>0.004166666666666667</v>
      </c>
      <c r="E11" s="100"/>
      <c r="F11" s="88">
        <v>0.004166666666666667</v>
      </c>
      <c r="G11" s="83">
        <f>F$13-F11</f>
        <v>0.018055555555555557</v>
      </c>
      <c r="H11" s="87"/>
      <c r="I11" s="38"/>
      <c r="J11" s="37"/>
      <c r="K11" s="38"/>
      <c r="L11" s="30">
        <v>7</v>
      </c>
      <c r="M11" s="29">
        <f>SUM(Total!D9:K9)</f>
        <v>33</v>
      </c>
      <c r="N11" s="88">
        <v>0.004166666666666667</v>
      </c>
      <c r="O11" s="39"/>
      <c r="P11" s="40"/>
    </row>
    <row r="12" spans="1:16" s="24" customFormat="1" ht="13.5">
      <c r="A12" s="28" t="s">
        <v>49</v>
      </c>
      <c r="B12" s="27">
        <v>6866</v>
      </c>
      <c r="C12" s="28" t="s">
        <v>50</v>
      </c>
      <c r="D12" s="97">
        <v>0.010416666666666666</v>
      </c>
      <c r="E12" s="100"/>
      <c r="F12" s="97">
        <v>0.010416666666666666</v>
      </c>
      <c r="G12" s="83">
        <f>F$13-F12</f>
        <v>0.011805555555555557</v>
      </c>
      <c r="H12" s="87"/>
      <c r="I12" s="38"/>
      <c r="J12" s="37"/>
      <c r="K12" s="38"/>
      <c r="L12" s="30">
        <v>7</v>
      </c>
      <c r="M12" s="29">
        <f>SUM(Total!D10:K10)</f>
        <v>56</v>
      </c>
      <c r="N12" s="97">
        <v>0.010416666666666666</v>
      </c>
      <c r="O12" s="39"/>
      <c r="P12" s="61"/>
    </row>
    <row r="13" spans="1:16" s="24" customFormat="1" ht="13.5">
      <c r="A13" s="89" t="s">
        <v>55</v>
      </c>
      <c r="B13" s="30">
        <v>5653</v>
      </c>
      <c r="C13" s="89" t="s">
        <v>56</v>
      </c>
      <c r="D13" s="90">
        <v>0.013194444444444444</v>
      </c>
      <c r="E13" s="100"/>
      <c r="F13" s="90">
        <v>0.022222222222222223</v>
      </c>
      <c r="G13" s="107">
        <v>0</v>
      </c>
      <c r="H13" s="87">
        <v>0.17423611111111112</v>
      </c>
      <c r="I13" s="85"/>
      <c r="J13" s="37"/>
      <c r="K13" s="85">
        <v>3</v>
      </c>
      <c r="L13" s="30">
        <v>3</v>
      </c>
      <c r="M13" s="29">
        <f>SUM(Total!D11:K11)</f>
        <v>49</v>
      </c>
      <c r="N13" s="90">
        <v>0.02291666666666667</v>
      </c>
      <c r="O13" s="55" t="s">
        <v>69</v>
      </c>
      <c r="P13" s="61"/>
    </row>
    <row r="14" spans="1:16" s="24" customFormat="1" ht="13.5">
      <c r="A14" s="89" t="s">
        <v>59</v>
      </c>
      <c r="B14" s="30"/>
      <c r="C14" s="89" t="s">
        <v>53</v>
      </c>
      <c r="D14" s="90">
        <v>0.0062499999999999995</v>
      </c>
      <c r="E14" s="100"/>
      <c r="F14" s="90">
        <v>0.015972222222222224</v>
      </c>
      <c r="G14" s="83">
        <f>F$13-F14</f>
        <v>0.006249999999999999</v>
      </c>
      <c r="H14" s="87"/>
      <c r="I14" s="85"/>
      <c r="J14" s="37"/>
      <c r="K14" s="85"/>
      <c r="L14" s="30">
        <v>7</v>
      </c>
      <c r="M14" s="29">
        <f>SUM(Total!D12:K12)</f>
        <v>51</v>
      </c>
      <c r="N14" s="90">
        <v>0.015972222222222224</v>
      </c>
      <c r="O14" s="55"/>
      <c r="P14" s="61"/>
    </row>
    <row r="15" spans="1:16" s="24" customFormat="1" ht="13.5">
      <c r="A15" s="89" t="s">
        <v>62</v>
      </c>
      <c r="B15" s="30">
        <v>610</v>
      </c>
      <c r="C15" s="89" t="s">
        <v>64</v>
      </c>
      <c r="D15" s="101"/>
      <c r="E15" s="100"/>
      <c r="F15" s="90">
        <v>0.02013888888888889</v>
      </c>
      <c r="G15" s="83">
        <f>F$13-F15</f>
        <v>0.002083333333333333</v>
      </c>
      <c r="H15" s="87">
        <v>0.1609837962962963</v>
      </c>
      <c r="I15" s="85"/>
      <c r="J15" s="37"/>
      <c r="K15" s="85">
        <v>1</v>
      </c>
      <c r="L15" s="30">
        <v>1</v>
      </c>
      <c r="M15" s="29">
        <f>SUM(Total!D13:K13)</f>
        <v>17</v>
      </c>
      <c r="N15" s="90">
        <v>0.019444444444444445</v>
      </c>
      <c r="O15" s="55" t="s">
        <v>63</v>
      </c>
      <c r="P15" s="61"/>
    </row>
    <row r="16" spans="1:16" s="24" customFormat="1" ht="13.5">
      <c r="A16" s="89"/>
      <c r="B16" s="30"/>
      <c r="C16" s="89"/>
      <c r="D16" s="101"/>
      <c r="E16" s="100"/>
      <c r="F16" s="90"/>
      <c r="G16" s="83"/>
      <c r="H16" s="87"/>
      <c r="I16" s="85"/>
      <c r="J16" s="84"/>
      <c r="K16" s="30"/>
      <c r="L16" s="30"/>
      <c r="M16" s="103"/>
      <c r="N16" s="90"/>
      <c r="O16" s="55"/>
      <c r="P16" s="61"/>
    </row>
    <row r="17" spans="1:16" s="24" customFormat="1" ht="13.5">
      <c r="A17" s="33"/>
      <c r="B17" s="34"/>
      <c r="C17" s="33"/>
      <c r="D17" s="102"/>
      <c r="E17" s="102"/>
      <c r="F17" s="63"/>
      <c r="G17" s="42"/>
      <c r="H17" s="43"/>
      <c r="I17" s="34"/>
      <c r="J17" s="43"/>
      <c r="K17" s="33"/>
      <c r="L17" s="34"/>
      <c r="M17" s="34"/>
      <c r="N17" s="42"/>
      <c r="O17" s="44"/>
      <c r="P17" s="45"/>
    </row>
    <row r="18" spans="1:15" ht="15">
      <c r="A18" s="14"/>
      <c r="B18" s="15"/>
      <c r="C18" s="14"/>
      <c r="D18" s="14"/>
      <c r="E18" s="14"/>
      <c r="F18" s="16"/>
      <c r="G18" s="16"/>
      <c r="H18" s="15"/>
      <c r="I18" s="17"/>
      <c r="J18" s="14"/>
      <c r="K18" s="15"/>
      <c r="L18" s="15"/>
      <c r="M18" s="16"/>
      <c r="N18" s="16"/>
      <c r="O18" s="16"/>
    </row>
    <row r="19" spans="1:15" ht="15">
      <c r="A19" s="3" t="s">
        <v>30</v>
      </c>
      <c r="B19" s="2"/>
      <c r="C19" s="2"/>
      <c r="D19" s="2"/>
      <c r="E19" s="2"/>
      <c r="F19" s="4"/>
      <c r="G19" s="4"/>
      <c r="H19" s="4"/>
      <c r="I19" s="6"/>
      <c r="J19" s="2"/>
      <c r="K19" s="4"/>
      <c r="L19" s="4"/>
      <c r="M19" s="4"/>
      <c r="N19" s="13"/>
      <c r="O19" s="4"/>
    </row>
    <row r="20" spans="1:16" s="24" customFormat="1" ht="54.75">
      <c r="A20" s="22" t="s">
        <v>7</v>
      </c>
      <c r="B20" s="23" t="s">
        <v>8</v>
      </c>
      <c r="C20" s="22" t="s">
        <v>9</v>
      </c>
      <c r="D20" s="104" t="s">
        <v>60</v>
      </c>
      <c r="E20" s="105" t="s">
        <v>61</v>
      </c>
      <c r="F20" s="64" t="s">
        <v>34</v>
      </c>
      <c r="G20" s="82" t="s">
        <v>73</v>
      </c>
      <c r="H20" s="36" t="s">
        <v>72</v>
      </c>
      <c r="I20" s="23" t="s">
        <v>10</v>
      </c>
      <c r="J20" s="36" t="s">
        <v>11</v>
      </c>
      <c r="K20" s="23" t="s">
        <v>12</v>
      </c>
      <c r="L20" s="23" t="s">
        <v>13</v>
      </c>
      <c r="M20" s="23" t="s">
        <v>14</v>
      </c>
      <c r="N20" s="23" t="s">
        <v>15</v>
      </c>
      <c r="O20" s="35" t="s">
        <v>16</v>
      </c>
      <c r="P20" s="23" t="s">
        <v>17</v>
      </c>
    </row>
    <row r="21" spans="1:16" s="24" customFormat="1" ht="13.5">
      <c r="A21" s="91" t="s">
        <v>36</v>
      </c>
      <c r="B21" s="69" t="s">
        <v>37</v>
      </c>
      <c r="C21" s="68" t="s">
        <v>38</v>
      </c>
      <c r="D21" s="88">
        <v>0</v>
      </c>
      <c r="E21" s="100"/>
      <c r="F21" s="88">
        <v>0</v>
      </c>
      <c r="G21" s="83">
        <f>F$25-F21</f>
        <v>0.019444444444444445</v>
      </c>
      <c r="H21" s="87"/>
      <c r="I21" s="30"/>
      <c r="J21" s="37"/>
      <c r="K21" s="30"/>
      <c r="L21" s="27">
        <v>7</v>
      </c>
      <c r="M21" s="29">
        <f>SUM(Total!D20:K20)</f>
        <v>56</v>
      </c>
      <c r="N21" s="88">
        <v>0</v>
      </c>
      <c r="O21" s="39"/>
      <c r="P21" s="41"/>
    </row>
    <row r="22" spans="1:16" s="24" customFormat="1" ht="13.5">
      <c r="A22" s="92" t="s">
        <v>44</v>
      </c>
      <c r="B22" s="27">
        <v>1925</v>
      </c>
      <c r="C22" s="28" t="s">
        <v>43</v>
      </c>
      <c r="D22" s="88">
        <v>0.004166666666666667</v>
      </c>
      <c r="E22" s="25"/>
      <c r="F22" s="88">
        <v>0.003472222222222222</v>
      </c>
      <c r="G22" s="83">
        <f>F$25-F22</f>
        <v>0.01597222222222222</v>
      </c>
      <c r="H22" s="87"/>
      <c r="I22" s="27"/>
      <c r="J22" s="37"/>
      <c r="K22" s="27"/>
      <c r="L22" s="27">
        <v>7</v>
      </c>
      <c r="M22" s="29">
        <f>SUM(Total!D21:K21)</f>
        <v>32</v>
      </c>
      <c r="N22" s="88">
        <v>0.003472222222222222</v>
      </c>
      <c r="O22" s="39"/>
      <c r="P22" s="40"/>
    </row>
    <row r="23" spans="1:16" s="24" customFormat="1" ht="13.5">
      <c r="A23" s="91" t="s">
        <v>39</v>
      </c>
      <c r="B23" s="69">
        <v>4655</v>
      </c>
      <c r="C23" s="68" t="s">
        <v>33</v>
      </c>
      <c r="D23" s="88">
        <v>0.015972222222222224</v>
      </c>
      <c r="E23" s="100"/>
      <c r="F23" s="88">
        <v>0.011111111111111112</v>
      </c>
      <c r="G23" s="83">
        <f>F$25-F23</f>
        <v>0.008333333333333333</v>
      </c>
      <c r="H23" s="87">
        <v>0.18815972222222221</v>
      </c>
      <c r="I23" s="30"/>
      <c r="J23" s="37"/>
      <c r="K23" s="30">
        <v>3</v>
      </c>
      <c r="L23" s="27">
        <v>3</v>
      </c>
      <c r="M23" s="29">
        <f>SUM(Total!D22:K22)</f>
        <v>23</v>
      </c>
      <c r="N23" s="88">
        <v>0.012499999999999999</v>
      </c>
      <c r="O23" s="55" t="s">
        <v>70</v>
      </c>
      <c r="P23" s="61"/>
    </row>
    <row r="24" spans="1:16" s="24" customFormat="1" ht="13.5">
      <c r="A24" s="91" t="s">
        <v>18</v>
      </c>
      <c r="B24" s="69">
        <v>2939</v>
      </c>
      <c r="C24" s="68" t="s">
        <v>19</v>
      </c>
      <c r="D24" s="88">
        <v>0.017361111111111112</v>
      </c>
      <c r="E24" s="100"/>
      <c r="F24" s="88">
        <v>0.011805555555555555</v>
      </c>
      <c r="G24" s="83">
        <f>F$25-F24</f>
        <v>0.0076388888888888895</v>
      </c>
      <c r="H24" s="87">
        <v>0.18761574074074075</v>
      </c>
      <c r="I24" s="38"/>
      <c r="J24" s="37"/>
      <c r="K24" s="27">
        <v>2</v>
      </c>
      <c r="L24" s="27">
        <v>2</v>
      </c>
      <c r="M24" s="29">
        <f>SUM(Total!D23:K23)</f>
        <v>26</v>
      </c>
      <c r="N24" s="88">
        <v>0.012499999999999999</v>
      </c>
      <c r="O24" s="39" t="s">
        <v>69</v>
      </c>
      <c r="P24" s="61"/>
    </row>
    <row r="25" spans="1:16" s="24" customFormat="1" ht="13.5">
      <c r="A25" s="93" t="s">
        <v>41</v>
      </c>
      <c r="B25" s="71">
        <v>6878</v>
      </c>
      <c r="C25" s="70" t="s">
        <v>40</v>
      </c>
      <c r="D25" s="96">
        <v>0.019444444444444445</v>
      </c>
      <c r="E25" s="65"/>
      <c r="F25" s="96">
        <v>0.019444444444444445</v>
      </c>
      <c r="G25" s="98">
        <v>0</v>
      </c>
      <c r="H25" s="87"/>
      <c r="I25" s="85"/>
      <c r="J25" s="37"/>
      <c r="K25" s="27"/>
      <c r="L25" s="27">
        <v>7</v>
      </c>
      <c r="M25" s="29">
        <f>SUM(Total!D24:K24)</f>
        <v>56</v>
      </c>
      <c r="N25" s="96">
        <v>0.019444444444444445</v>
      </c>
      <c r="O25" s="55"/>
      <c r="P25" s="61"/>
    </row>
    <row r="26" spans="1:16" s="80" customFormat="1" ht="27">
      <c r="A26" s="70" t="s">
        <v>51</v>
      </c>
      <c r="B26" s="71">
        <v>7821</v>
      </c>
      <c r="C26" s="70" t="s">
        <v>52</v>
      </c>
      <c r="D26" s="109">
        <v>0</v>
      </c>
      <c r="E26" s="70"/>
      <c r="F26" s="109">
        <v>0</v>
      </c>
      <c r="G26" s="83">
        <f>F$25-F26</f>
        <v>0.019444444444444445</v>
      </c>
      <c r="H26" s="110" t="s">
        <v>84</v>
      </c>
      <c r="I26" s="71"/>
      <c r="J26" s="83"/>
      <c r="K26" s="71">
        <v>1</v>
      </c>
      <c r="L26" s="69">
        <v>1</v>
      </c>
      <c r="M26" s="116">
        <f>SUM(Total!D25:K25)</f>
        <v>30</v>
      </c>
      <c r="N26" s="109">
        <v>0</v>
      </c>
      <c r="O26" s="111"/>
      <c r="P26" s="112"/>
    </row>
    <row r="27" spans="1:16" s="24" customFormat="1" ht="13.5">
      <c r="A27" s="89"/>
      <c r="B27" s="30"/>
      <c r="C27" s="89"/>
      <c r="D27" s="89"/>
      <c r="E27" s="89"/>
      <c r="F27" s="99"/>
      <c r="G27" s="94"/>
      <c r="H27" s="87"/>
      <c r="I27" s="30"/>
      <c r="J27" s="37"/>
      <c r="K27" s="30"/>
      <c r="L27" s="30"/>
      <c r="M27" s="29"/>
      <c r="N27" s="99"/>
      <c r="O27" s="55"/>
      <c r="P27" s="41"/>
    </row>
    <row r="28" spans="1:16" s="24" customFormat="1" ht="13.5">
      <c r="A28" s="89"/>
      <c r="B28" s="30"/>
      <c r="C28" s="89"/>
      <c r="D28" s="89"/>
      <c r="E28" s="89"/>
      <c r="F28" s="99"/>
      <c r="G28" s="95"/>
      <c r="H28" s="87"/>
      <c r="I28" s="30"/>
      <c r="J28" s="84"/>
      <c r="K28" s="30"/>
      <c r="L28" s="30"/>
      <c r="M28" s="103"/>
      <c r="N28" s="99"/>
      <c r="O28" s="55"/>
      <c r="P28" s="41"/>
    </row>
    <row r="29" spans="1:16" s="24" customFormat="1" ht="13.5">
      <c r="A29" s="89"/>
      <c r="B29" s="30"/>
      <c r="C29" s="89"/>
      <c r="D29" s="89"/>
      <c r="E29" s="89"/>
      <c r="F29" s="99"/>
      <c r="G29" s="95"/>
      <c r="H29" s="87"/>
      <c r="I29" s="30"/>
      <c r="J29" s="84"/>
      <c r="K29" s="30"/>
      <c r="L29" s="30"/>
      <c r="M29" s="103"/>
      <c r="N29" s="99"/>
      <c r="O29" s="55"/>
      <c r="P29" s="41"/>
    </row>
    <row r="30" spans="1:16" s="24" customFormat="1" ht="13.5">
      <c r="A30" s="106"/>
      <c r="B30" s="34"/>
      <c r="C30" s="33"/>
      <c r="D30" s="33"/>
      <c r="E30" s="33"/>
      <c r="F30" s="42"/>
      <c r="G30" s="42"/>
      <c r="H30" s="43"/>
      <c r="I30" s="34"/>
      <c r="J30" s="43"/>
      <c r="K30" s="33"/>
      <c r="L30" s="34"/>
      <c r="M30" s="34"/>
      <c r="N30" s="42"/>
      <c r="O30" s="44"/>
      <c r="P30" s="45"/>
    </row>
  </sheetData>
  <sheetProtection/>
  <printOptions/>
  <pageMargins left="0.75" right="0.75" top="0.54" bottom="0.63" header="0.5" footer="0.34"/>
  <pageSetup fitToHeight="1" fitToWidth="1" horizontalDpi="300" verticalDpi="300" orientation="landscape" paperSize="9" scale="69" r:id="rId1"/>
  <headerFooter alignWithMargins="0">
    <oddHeader>&amp;C&amp;"Times New Roman,Bold"&amp;22Parramatta River Sailing Club
&amp;16Race Results</oddHeader>
    <oddFooter>&amp;R&amp;"Times New Roman,Regular"&amp;D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1"/>
  <sheetViews>
    <sheetView zoomScalePageLayoutView="0" workbookViewId="0" topLeftCell="A1">
      <selection activeCell="Q14" sqref="Q14"/>
    </sheetView>
  </sheetViews>
  <sheetFormatPr defaultColWidth="9.140625" defaultRowHeight="12.75"/>
  <cols>
    <col min="1" max="1" width="22.140625" style="0" customWidth="1"/>
    <col min="2" max="2" width="9.140625" style="5" customWidth="1"/>
    <col min="3" max="3" width="16.00390625" style="0" customWidth="1"/>
    <col min="4" max="7" width="9.140625" style="5" customWidth="1"/>
    <col min="12" max="15" width="9.140625" style="5" customWidth="1"/>
  </cols>
  <sheetData>
    <row r="1" spans="1:2" ht="12.75">
      <c r="A1" s="1"/>
      <c r="B1" s="11"/>
    </row>
    <row r="2" spans="1:14" ht="15">
      <c r="A2" s="3" t="s">
        <v>29</v>
      </c>
      <c r="B2" s="12"/>
      <c r="L2" s="11"/>
      <c r="M2" s="11"/>
      <c r="N2" s="11"/>
    </row>
    <row r="3" spans="1:14" ht="15">
      <c r="A3" s="3" t="str">
        <f>'Race 1'!B2</f>
        <v>Summer 2022-23</v>
      </c>
      <c r="B3" s="11"/>
      <c r="L3" s="11"/>
      <c r="M3" s="11"/>
      <c r="N3" s="11"/>
    </row>
    <row r="4" spans="1:2" ht="12.75">
      <c r="A4" s="1"/>
      <c r="B4" s="11"/>
    </row>
    <row r="5" spans="1:15" ht="12.75">
      <c r="A5" s="1"/>
      <c r="B5" s="11"/>
      <c r="C5" s="1"/>
      <c r="D5" s="11"/>
      <c r="E5" s="11"/>
      <c r="F5" s="11"/>
      <c r="G5" s="11"/>
      <c r="H5" s="1"/>
      <c r="I5" s="1"/>
      <c r="J5" s="1"/>
      <c r="K5" s="1"/>
      <c r="L5" s="11"/>
      <c r="M5" s="11"/>
      <c r="N5" s="11"/>
      <c r="O5" s="11"/>
    </row>
    <row r="6" spans="1:15" ht="15">
      <c r="A6" s="3" t="s">
        <v>6</v>
      </c>
      <c r="B6" s="11"/>
      <c r="D6" s="11"/>
      <c r="E6" s="11"/>
      <c r="F6" s="11"/>
      <c r="G6" s="11"/>
      <c r="H6" s="1"/>
      <c r="I6" s="1"/>
      <c r="J6" s="1"/>
      <c r="K6" s="1"/>
      <c r="L6" s="11"/>
      <c r="M6" s="11"/>
      <c r="N6" s="11"/>
      <c r="O6" s="11"/>
    </row>
    <row r="7" spans="1:15" s="32" customFormat="1" ht="41.25">
      <c r="A7" s="31" t="s">
        <v>7</v>
      </c>
      <c r="B7" s="23" t="s">
        <v>8</v>
      </c>
      <c r="C7" s="31" t="s">
        <v>9</v>
      </c>
      <c r="D7" s="23" t="s">
        <v>20</v>
      </c>
      <c r="E7" s="23" t="s">
        <v>21</v>
      </c>
      <c r="F7" s="23" t="s">
        <v>22</v>
      </c>
      <c r="G7" s="23" t="s">
        <v>23</v>
      </c>
      <c r="H7" s="23" t="s">
        <v>24</v>
      </c>
      <c r="I7" s="23" t="s">
        <v>48</v>
      </c>
      <c r="J7" s="23" t="s">
        <v>57</v>
      </c>
      <c r="K7" s="23" t="s">
        <v>58</v>
      </c>
      <c r="L7" s="23" t="s">
        <v>25</v>
      </c>
      <c r="M7" s="23" t="s">
        <v>28</v>
      </c>
      <c r="N7" s="23" t="s">
        <v>26</v>
      </c>
      <c r="O7" s="23" t="s">
        <v>27</v>
      </c>
    </row>
    <row r="8" spans="1:15" s="80" customFormat="1" ht="13.5">
      <c r="A8" s="73" t="str">
        <f>'Race 1'!A10</f>
        <v>Still Festering</v>
      </c>
      <c r="B8" s="86" t="str">
        <f>'Race 1'!B10</f>
        <v>M106</v>
      </c>
      <c r="C8" s="73" t="str">
        <f>'Race 1'!C10</f>
        <v>P. O'Brien et. al</v>
      </c>
      <c r="D8" s="76">
        <f>'Race 1'!L10</f>
        <v>3</v>
      </c>
      <c r="E8" s="76">
        <f>'Race 2'!L10</f>
        <v>7</v>
      </c>
      <c r="F8" s="76">
        <f>'Race 3'!L10</f>
        <v>2</v>
      </c>
      <c r="G8" s="76">
        <f>'Race 4'!L10</f>
        <v>1</v>
      </c>
      <c r="H8" s="76">
        <f>'Race 5'!L10</f>
        <v>2</v>
      </c>
      <c r="I8" s="76">
        <f>'Race 6'!L10</f>
        <v>2</v>
      </c>
      <c r="J8" s="76">
        <f>'Race 7'!L10</f>
        <v>7</v>
      </c>
      <c r="K8" s="76">
        <f>'Race 8'!L10</f>
        <v>2</v>
      </c>
      <c r="L8" s="76">
        <f aca="true" t="shared" si="0" ref="L8:L13">SUM(D8:K8)</f>
        <v>26</v>
      </c>
      <c r="M8" s="76">
        <v>7</v>
      </c>
      <c r="N8" s="79">
        <f aca="true" t="shared" si="1" ref="N8:N13">L8-M8</f>
        <v>19</v>
      </c>
      <c r="O8" s="79">
        <v>2</v>
      </c>
    </row>
    <row r="9" spans="1:15" s="75" customFormat="1" ht="27">
      <c r="A9" s="73" t="str">
        <f>'Race 1'!A11</f>
        <v>League of Extraordinary Gentlemen</v>
      </c>
      <c r="B9" s="86" t="str">
        <f>'Race 1'!B11</f>
        <v>R51</v>
      </c>
      <c r="C9" s="73" t="str">
        <f>'Race 1'!C11</f>
        <v>B. Wilson</v>
      </c>
      <c r="D9" s="76">
        <f>'Race 1'!L11</f>
        <v>2</v>
      </c>
      <c r="E9" s="76">
        <f>'Race 2'!L11</f>
        <v>7</v>
      </c>
      <c r="F9" s="76">
        <f>'Race 3'!L11</f>
        <v>3</v>
      </c>
      <c r="G9" s="76">
        <f>'Race 4'!L11</f>
        <v>3</v>
      </c>
      <c r="H9" s="76">
        <f>'Race 5'!L11</f>
        <v>1</v>
      </c>
      <c r="I9" s="76">
        <f>'Race 6'!L11</f>
        <v>3</v>
      </c>
      <c r="J9" s="76">
        <f>'Race 7'!L11</f>
        <v>7</v>
      </c>
      <c r="K9" s="76">
        <f>'Race 8'!L11</f>
        <v>7</v>
      </c>
      <c r="L9" s="76">
        <f t="shared" si="0"/>
        <v>33</v>
      </c>
      <c r="M9" s="76">
        <v>7</v>
      </c>
      <c r="N9" s="79">
        <f t="shared" si="1"/>
        <v>26</v>
      </c>
      <c r="O9" s="74">
        <v>3</v>
      </c>
    </row>
    <row r="10" spans="1:15" s="24" customFormat="1" ht="13.5">
      <c r="A10" s="73" t="str">
        <f>'Race 1'!A12</f>
        <v>G Major</v>
      </c>
      <c r="B10" s="86">
        <f>'Race 1'!B12</f>
        <v>6866</v>
      </c>
      <c r="C10" s="73" t="str">
        <f>'Race 1'!C12</f>
        <v>R. Tickner</v>
      </c>
      <c r="D10" s="76">
        <f>'Race 1'!L12</f>
        <v>7</v>
      </c>
      <c r="E10" s="76">
        <f>'Race 2'!L12</f>
        <v>7</v>
      </c>
      <c r="F10" s="76">
        <f>'Race 3'!L12</f>
        <v>7</v>
      </c>
      <c r="G10" s="76">
        <f>'Race 4'!L12</f>
        <v>7</v>
      </c>
      <c r="H10" s="76">
        <f>'Race 5'!L12</f>
        <v>7</v>
      </c>
      <c r="I10" s="76">
        <f>'Race 6'!L12</f>
        <v>7</v>
      </c>
      <c r="J10" s="76">
        <f>'Race 7'!L12</f>
        <v>7</v>
      </c>
      <c r="K10" s="76">
        <f>'Race 8'!L12</f>
        <v>7</v>
      </c>
      <c r="L10" s="76">
        <f t="shared" si="0"/>
        <v>56</v>
      </c>
      <c r="M10" s="76">
        <v>7</v>
      </c>
      <c r="N10" s="79">
        <f t="shared" si="1"/>
        <v>49</v>
      </c>
      <c r="O10" s="58"/>
    </row>
    <row r="11" spans="1:15" s="24" customFormat="1" ht="13.5">
      <c r="A11" s="73" t="str">
        <f>'Race 1'!A13</f>
        <v>Pacific Express</v>
      </c>
      <c r="B11" s="86">
        <f>'Race 1'!B13</f>
        <v>5653</v>
      </c>
      <c r="C11" s="73" t="str">
        <f>'Race 1'!C13</f>
        <v>S. Glassock</v>
      </c>
      <c r="D11" s="76">
        <f>'Race 1'!L13</f>
        <v>7</v>
      </c>
      <c r="E11" s="76">
        <f>'Race 2'!L13</f>
        <v>7</v>
      </c>
      <c r="F11" s="76">
        <f>'Race 3'!L13</f>
        <v>4</v>
      </c>
      <c r="G11" s="76">
        <f>'Race 4'!L13</f>
        <v>7</v>
      </c>
      <c r="H11" s="76">
        <f>'Race 5'!L13</f>
        <v>7</v>
      </c>
      <c r="I11" s="76">
        <f>'Race 6'!L13</f>
        <v>7</v>
      </c>
      <c r="J11" s="76">
        <f>'Race 7'!L13</f>
        <v>7</v>
      </c>
      <c r="K11" s="76">
        <f>'Race 8'!L13</f>
        <v>3</v>
      </c>
      <c r="L11" s="76">
        <f t="shared" si="0"/>
        <v>49</v>
      </c>
      <c r="M11" s="76">
        <v>7</v>
      </c>
      <c r="N11" s="79">
        <f t="shared" si="1"/>
        <v>42</v>
      </c>
      <c r="O11" s="58">
        <v>4</v>
      </c>
    </row>
    <row r="12" spans="1:15" s="24" customFormat="1" ht="13.5">
      <c r="A12" s="73" t="str">
        <f>'Race 1'!A14</f>
        <v>One</v>
      </c>
      <c r="B12" s="86">
        <f>'Race 1'!B14</f>
        <v>0</v>
      </c>
      <c r="C12" s="73" t="str">
        <f>'Race 1'!C14</f>
        <v>D. James</v>
      </c>
      <c r="D12" s="76">
        <f>'Race 1'!L14</f>
        <v>7</v>
      </c>
      <c r="E12" s="76">
        <f>'Race 2'!L14</f>
        <v>7</v>
      </c>
      <c r="F12" s="76">
        <f>'Race 3'!L14</f>
        <v>5</v>
      </c>
      <c r="G12" s="76">
        <f>'Race 4'!L14</f>
        <v>4</v>
      </c>
      <c r="H12" s="76">
        <f>'Race 5'!L14</f>
        <v>7</v>
      </c>
      <c r="I12" s="76">
        <f>'Race 6'!L14</f>
        <v>7</v>
      </c>
      <c r="J12" s="76">
        <f>'Race 7'!L14</f>
        <v>7</v>
      </c>
      <c r="K12" s="76">
        <f>'Race 8'!L14</f>
        <v>7</v>
      </c>
      <c r="L12" s="76">
        <f t="shared" si="0"/>
        <v>51</v>
      </c>
      <c r="M12" s="76">
        <v>7</v>
      </c>
      <c r="N12" s="79">
        <f t="shared" si="1"/>
        <v>44</v>
      </c>
      <c r="O12" s="58">
        <v>5</v>
      </c>
    </row>
    <row r="13" spans="1:15" s="24" customFormat="1" ht="13.5">
      <c r="A13" s="73" t="str">
        <f>'Race 1'!A15</f>
        <v>Hot Stuff</v>
      </c>
      <c r="B13" s="86">
        <f>'Race 1'!B15</f>
        <v>610</v>
      </c>
      <c r="C13" s="73" t="str">
        <f>'Race 1'!C15</f>
        <v>J. Shepardson</v>
      </c>
      <c r="D13" s="76">
        <f>'Race 1'!L15</f>
        <v>1</v>
      </c>
      <c r="E13" s="76">
        <f>'Race 2'!L15</f>
        <v>1</v>
      </c>
      <c r="F13" s="76">
        <f>'Race 3'!L15</f>
        <v>1</v>
      </c>
      <c r="G13" s="76">
        <f>'Race 4'!L15</f>
        <v>2</v>
      </c>
      <c r="H13" s="76">
        <f>'Race 5'!L15</f>
        <v>3</v>
      </c>
      <c r="I13" s="76">
        <f>'Race 6'!L15</f>
        <v>1</v>
      </c>
      <c r="J13" s="76">
        <f>'Race 7'!L15</f>
        <v>7</v>
      </c>
      <c r="K13" s="76">
        <f>'Race 8'!L15</f>
        <v>1</v>
      </c>
      <c r="L13" s="76">
        <f t="shared" si="0"/>
        <v>17</v>
      </c>
      <c r="M13" s="76">
        <v>7</v>
      </c>
      <c r="N13" s="79">
        <f t="shared" si="1"/>
        <v>10</v>
      </c>
      <c r="O13" s="58">
        <v>1</v>
      </c>
    </row>
    <row r="14" spans="1:15" s="24" customFormat="1" ht="13.5">
      <c r="A14" s="73"/>
      <c r="B14" s="86"/>
      <c r="C14" s="73"/>
      <c r="D14" s="76"/>
      <c r="E14" s="76"/>
      <c r="F14" s="76"/>
      <c r="G14" s="76"/>
      <c r="H14" s="76"/>
      <c r="I14" s="76"/>
      <c r="J14" s="76"/>
      <c r="K14" s="76"/>
      <c r="L14" s="76"/>
      <c r="M14" s="76"/>
      <c r="N14" s="79"/>
      <c r="O14" s="58"/>
    </row>
    <row r="15" spans="1:15" s="24" customFormat="1" ht="13.5">
      <c r="A15" s="73"/>
      <c r="B15" s="86"/>
      <c r="C15" s="73"/>
      <c r="D15" s="76"/>
      <c r="E15" s="76"/>
      <c r="F15" s="76"/>
      <c r="G15" s="76"/>
      <c r="H15" s="76"/>
      <c r="I15" s="76"/>
      <c r="J15" s="76"/>
      <c r="K15" s="76"/>
      <c r="L15" s="76"/>
      <c r="M15" s="76"/>
      <c r="N15" s="79"/>
      <c r="O15" s="58"/>
    </row>
    <row r="16" spans="1:15" s="24" customFormat="1" ht="13.5">
      <c r="A16" s="33"/>
      <c r="B16" s="34"/>
      <c r="C16" s="33"/>
      <c r="D16" s="56"/>
      <c r="E16" s="56"/>
      <c r="F16" s="26"/>
      <c r="G16" s="56"/>
      <c r="H16" s="34"/>
      <c r="I16" s="34"/>
      <c r="J16" s="34"/>
      <c r="K16" s="34"/>
      <c r="L16" s="56"/>
      <c r="M16" s="56"/>
      <c r="N16" s="59"/>
      <c r="O16" s="59"/>
    </row>
    <row r="17" spans="1:15" ht="15">
      <c r="A17" s="18"/>
      <c r="B17" s="19"/>
      <c r="C17" s="18"/>
      <c r="D17" s="20"/>
      <c r="E17" s="20"/>
      <c r="F17" s="20"/>
      <c r="G17" s="20"/>
      <c r="H17" s="21"/>
      <c r="I17" s="21"/>
      <c r="J17" s="21"/>
      <c r="K17" s="21"/>
      <c r="L17" s="20"/>
      <c r="M17" s="20"/>
      <c r="N17" s="60"/>
      <c r="O17" s="60"/>
    </row>
    <row r="18" spans="1:14" ht="15">
      <c r="A18" s="3" t="s">
        <v>30</v>
      </c>
      <c r="B18" s="4"/>
      <c r="C18" s="2"/>
      <c r="D18" s="8"/>
      <c r="E18" s="6"/>
      <c r="F18" s="4"/>
      <c r="G18" s="6"/>
      <c r="H18" s="2"/>
      <c r="I18" s="2"/>
      <c r="J18" s="2"/>
      <c r="K18" s="2"/>
      <c r="L18" s="4"/>
      <c r="M18" s="13"/>
      <c r="N18" s="4"/>
    </row>
    <row r="19" spans="1:15" s="32" customFormat="1" ht="41.25">
      <c r="A19" s="31" t="s">
        <v>7</v>
      </c>
      <c r="B19" s="23" t="s">
        <v>8</v>
      </c>
      <c r="C19" s="31" t="s">
        <v>9</v>
      </c>
      <c r="D19" s="23" t="s">
        <v>20</v>
      </c>
      <c r="E19" s="23" t="s">
        <v>21</v>
      </c>
      <c r="F19" s="23" t="s">
        <v>22</v>
      </c>
      <c r="G19" s="23" t="s">
        <v>23</v>
      </c>
      <c r="H19" s="23" t="s">
        <v>24</v>
      </c>
      <c r="I19" s="23" t="s">
        <v>48</v>
      </c>
      <c r="J19" s="23" t="s">
        <v>57</v>
      </c>
      <c r="K19" s="23" t="s">
        <v>58</v>
      </c>
      <c r="L19" s="23" t="s">
        <v>25</v>
      </c>
      <c r="M19" s="23" t="s">
        <v>28</v>
      </c>
      <c r="N19" s="23" t="s">
        <v>26</v>
      </c>
      <c r="O19" s="23" t="s">
        <v>27</v>
      </c>
    </row>
    <row r="20" spans="1:15" s="24" customFormat="1" ht="13.5">
      <c r="A20" s="25" t="str">
        <f>'Race 1'!A21</f>
        <v>Blur</v>
      </c>
      <c r="B20" s="29" t="str">
        <f>'Race 1'!B21</f>
        <v>G301</v>
      </c>
      <c r="C20" s="25" t="str">
        <f>'Race 1'!C21</f>
        <v>G. Levis</v>
      </c>
      <c r="D20" s="29">
        <f>'Race 1'!L21</f>
        <v>7</v>
      </c>
      <c r="E20" s="26">
        <f>'Race 2'!L21</f>
        <v>7</v>
      </c>
      <c r="F20" s="26">
        <f>'Race 3'!L21</f>
        <v>7</v>
      </c>
      <c r="G20" s="26">
        <f>'Race 4'!L21</f>
        <v>7</v>
      </c>
      <c r="H20" s="26">
        <f>'Race 5'!L21</f>
        <v>7</v>
      </c>
      <c r="I20" s="26">
        <f>'Race 6'!L21</f>
        <v>7</v>
      </c>
      <c r="J20" s="26">
        <f>'Race 7'!L21</f>
        <v>7</v>
      </c>
      <c r="K20" s="26">
        <f>'Race 8'!L21</f>
        <v>7</v>
      </c>
      <c r="L20" s="26">
        <f aca="true" t="shared" si="2" ref="L20:L25">SUM(D20:K20)</f>
        <v>56</v>
      </c>
      <c r="M20" s="26">
        <v>7</v>
      </c>
      <c r="N20" s="57">
        <f aca="true" t="shared" si="3" ref="N20:N25">L20-M20</f>
        <v>49</v>
      </c>
      <c r="O20" s="58"/>
    </row>
    <row r="21" spans="1:15" s="24" customFormat="1" ht="13.5">
      <c r="A21" s="25" t="str">
        <f>'Race 1'!A22</f>
        <v>Farrago</v>
      </c>
      <c r="B21" s="29">
        <f>'Race 1'!B22</f>
        <v>1925</v>
      </c>
      <c r="C21" s="25" t="str">
        <f>'Race 1'!C22</f>
        <v>B. Heaton</v>
      </c>
      <c r="D21" s="29">
        <f>'Race 1'!L22</f>
        <v>7</v>
      </c>
      <c r="E21" s="26">
        <f>'Race 2'!L22</f>
        <v>2</v>
      </c>
      <c r="F21" s="26">
        <f>'Race 3'!L22</f>
        <v>2</v>
      </c>
      <c r="G21" s="26">
        <f>'Race 4'!L22</f>
        <v>1</v>
      </c>
      <c r="H21" s="26">
        <f>'Race 5'!L22</f>
        <v>2</v>
      </c>
      <c r="I21" s="26">
        <f>'Race 6'!L22</f>
        <v>4</v>
      </c>
      <c r="J21" s="26">
        <f>'Race 7'!L22</f>
        <v>7</v>
      </c>
      <c r="K21" s="26">
        <f>'Race 8'!L22</f>
        <v>7</v>
      </c>
      <c r="L21" s="26">
        <f t="shared" si="2"/>
        <v>32</v>
      </c>
      <c r="M21" s="26">
        <v>7</v>
      </c>
      <c r="N21" s="57">
        <f t="shared" si="3"/>
        <v>25</v>
      </c>
      <c r="O21" s="58">
        <v>4</v>
      </c>
    </row>
    <row r="22" spans="1:15" s="24" customFormat="1" ht="13.5">
      <c r="A22" s="25" t="str">
        <f>'Race 1'!A23</f>
        <v>Xena Warrior Princess</v>
      </c>
      <c r="B22" s="29">
        <f>'Race 1'!B23</f>
        <v>4655</v>
      </c>
      <c r="C22" s="25" t="str">
        <f>'Race 1'!C23</f>
        <v>C. Howe</v>
      </c>
      <c r="D22" s="29">
        <f>'Race 1'!L23</f>
        <v>2</v>
      </c>
      <c r="E22" s="26">
        <f>'Race 2'!L23</f>
        <v>1</v>
      </c>
      <c r="F22" s="26">
        <f>'Race 3'!L23</f>
        <v>3</v>
      </c>
      <c r="G22" s="26">
        <f>'Race 4'!L23</f>
        <v>2</v>
      </c>
      <c r="H22" s="26">
        <f>'Race 5'!L23</f>
        <v>3</v>
      </c>
      <c r="I22" s="26">
        <f>'Race 6'!L23</f>
        <v>2</v>
      </c>
      <c r="J22" s="26">
        <f>'Race 7'!L23</f>
        <v>7</v>
      </c>
      <c r="K22" s="26">
        <f>'Race 8'!L23</f>
        <v>3</v>
      </c>
      <c r="L22" s="26">
        <f t="shared" si="2"/>
        <v>23</v>
      </c>
      <c r="M22" s="26">
        <v>7</v>
      </c>
      <c r="N22" s="57">
        <f t="shared" si="3"/>
        <v>16</v>
      </c>
      <c r="O22" s="58">
        <v>1</v>
      </c>
    </row>
    <row r="23" spans="1:15" s="24" customFormat="1" ht="13.5">
      <c r="A23" s="25" t="str">
        <f>'Race 1'!A24</f>
        <v>Firefly</v>
      </c>
      <c r="B23" s="29">
        <f>'Race 1'!B24</f>
        <v>2939</v>
      </c>
      <c r="C23" s="25" t="str">
        <f>'Race 1'!C24</f>
        <v>B. Wilson</v>
      </c>
      <c r="D23" s="29">
        <f>'Race 1'!L24</f>
        <v>3</v>
      </c>
      <c r="E23" s="26">
        <f>'Race 2'!L24</f>
        <v>4</v>
      </c>
      <c r="F23" s="26">
        <f>'Race 3'!L24</f>
        <v>1</v>
      </c>
      <c r="G23" s="26">
        <f>'Race 4'!L24</f>
        <v>7</v>
      </c>
      <c r="H23" s="26">
        <f>'Race 5'!L24</f>
        <v>1</v>
      </c>
      <c r="I23" s="26">
        <f>'Race 6'!L24</f>
        <v>1</v>
      </c>
      <c r="J23" s="26">
        <f>'Race 7'!L24</f>
        <v>7</v>
      </c>
      <c r="K23" s="26">
        <f>'Race 8'!L24</f>
        <v>2</v>
      </c>
      <c r="L23" s="26">
        <f t="shared" si="2"/>
        <v>26</v>
      </c>
      <c r="M23" s="26">
        <v>7</v>
      </c>
      <c r="N23" s="57">
        <f t="shared" si="3"/>
        <v>19</v>
      </c>
      <c r="O23" s="58">
        <v>2</v>
      </c>
    </row>
    <row r="24" spans="1:15" s="24" customFormat="1" ht="13.5">
      <c r="A24" s="25" t="str">
        <f>'Race 1'!A25</f>
        <v>Wind Falls</v>
      </c>
      <c r="B24" s="29">
        <f>'Race 1'!B25</f>
        <v>6878</v>
      </c>
      <c r="C24" s="25" t="str">
        <f>'Race 1'!C25</f>
        <v>S. Hume</v>
      </c>
      <c r="D24" s="29">
        <f>'Race 1'!L25</f>
        <v>7</v>
      </c>
      <c r="E24" s="26">
        <f>'Race 2'!L25</f>
        <v>7</v>
      </c>
      <c r="F24" s="26">
        <f>'Race 3'!L25</f>
        <v>7</v>
      </c>
      <c r="G24" s="26">
        <f>'Race 4'!L25</f>
        <v>7</v>
      </c>
      <c r="H24" s="26">
        <f>'Race 5'!L25</f>
        <v>7</v>
      </c>
      <c r="I24" s="26">
        <f>'Race 6'!L25</f>
        <v>7</v>
      </c>
      <c r="J24" s="26">
        <f>'Race 7'!L25</f>
        <v>7</v>
      </c>
      <c r="K24" s="26">
        <f>'Race 8'!L25</f>
        <v>7</v>
      </c>
      <c r="L24" s="26">
        <f t="shared" si="2"/>
        <v>56</v>
      </c>
      <c r="M24" s="26">
        <v>7</v>
      </c>
      <c r="N24" s="57">
        <f t="shared" si="3"/>
        <v>49</v>
      </c>
      <c r="O24" s="58"/>
    </row>
    <row r="25" spans="1:15" s="24" customFormat="1" ht="13.5">
      <c r="A25" s="25" t="str">
        <f>'Race 1'!A26</f>
        <v>The Duchess</v>
      </c>
      <c r="B25" s="29">
        <f>'Race 1'!B26</f>
        <v>7821</v>
      </c>
      <c r="C25" s="25" t="str">
        <f>'Race 1'!C26</f>
        <v>G. Pollock</v>
      </c>
      <c r="D25" s="29">
        <f>'Race 1'!L26</f>
        <v>1</v>
      </c>
      <c r="E25" s="26">
        <f>'Race 2'!L26</f>
        <v>3</v>
      </c>
      <c r="F25" s="26">
        <f>'Race 3'!L26</f>
        <v>7</v>
      </c>
      <c r="G25" s="26">
        <f>'Race 4'!L26</f>
        <v>7</v>
      </c>
      <c r="H25" s="26">
        <f>'Race 5'!L26</f>
        <v>7</v>
      </c>
      <c r="I25" s="26">
        <f>'Race 6'!L26</f>
        <v>3</v>
      </c>
      <c r="J25" s="26">
        <f>'Race 7'!L26</f>
        <v>1</v>
      </c>
      <c r="K25" s="26">
        <f>'Race 8'!L26</f>
        <v>1</v>
      </c>
      <c r="L25" s="26">
        <f t="shared" si="2"/>
        <v>30</v>
      </c>
      <c r="M25" s="26">
        <v>7</v>
      </c>
      <c r="N25" s="57">
        <f t="shared" si="3"/>
        <v>23</v>
      </c>
      <c r="O25" s="58">
        <v>3</v>
      </c>
    </row>
    <row r="26" spans="1:15" s="24" customFormat="1" ht="13.5">
      <c r="A26" s="25"/>
      <c r="B26" s="25"/>
      <c r="C26" s="25"/>
      <c r="D26" s="25"/>
      <c r="E26" s="26"/>
      <c r="F26" s="26"/>
      <c r="G26" s="26"/>
      <c r="H26" s="26"/>
      <c r="I26" s="26"/>
      <c r="J26" s="26"/>
      <c r="K26" s="26"/>
      <c r="L26" s="26"/>
      <c r="M26" s="26"/>
      <c r="N26" s="57"/>
      <c r="O26" s="58"/>
    </row>
    <row r="27" spans="1:15" s="24" customFormat="1" ht="13.5">
      <c r="A27" s="25"/>
      <c r="B27" s="25"/>
      <c r="C27" s="25"/>
      <c r="D27" s="25"/>
      <c r="E27" s="26"/>
      <c r="F27" s="26"/>
      <c r="G27" s="26"/>
      <c r="H27" s="26"/>
      <c r="I27" s="26"/>
      <c r="J27" s="26"/>
      <c r="K27" s="26"/>
      <c r="L27" s="26"/>
      <c r="M27" s="26"/>
      <c r="N27" s="57"/>
      <c r="O27" s="58"/>
    </row>
    <row r="28" spans="1:15" s="24" customFormat="1" ht="13.5">
      <c r="A28" s="25"/>
      <c r="B28" s="25"/>
      <c r="C28" s="25"/>
      <c r="D28" s="25"/>
      <c r="E28" s="26"/>
      <c r="F28" s="26"/>
      <c r="G28" s="26"/>
      <c r="H28" s="26"/>
      <c r="I28" s="26"/>
      <c r="J28" s="26"/>
      <c r="K28" s="26"/>
      <c r="L28" s="26"/>
      <c r="M28" s="26"/>
      <c r="N28" s="57"/>
      <c r="O28" s="62"/>
    </row>
    <row r="29" spans="1:15" s="24" customFormat="1" ht="13.5">
      <c r="A29" s="25"/>
      <c r="B29" s="29"/>
      <c r="C29" s="25"/>
      <c r="D29" s="26"/>
      <c r="E29" s="26"/>
      <c r="F29" s="26"/>
      <c r="G29" s="26"/>
      <c r="H29" s="26"/>
      <c r="I29" s="26"/>
      <c r="J29" s="26"/>
      <c r="K29" s="26"/>
      <c r="L29" s="26"/>
      <c r="M29" s="26"/>
      <c r="N29" s="57"/>
      <c r="O29" s="62"/>
    </row>
    <row r="30" spans="1:15" s="24" customFormat="1" ht="13.5">
      <c r="A30" s="33"/>
      <c r="B30" s="34"/>
      <c r="C30" s="33"/>
      <c r="D30" s="34"/>
      <c r="E30" s="34"/>
      <c r="F30" s="34"/>
      <c r="G30" s="34"/>
      <c r="H30" s="34"/>
      <c r="I30" s="34"/>
      <c r="J30" s="34"/>
      <c r="K30" s="34"/>
      <c r="L30" s="34"/>
      <c r="M30" s="34"/>
      <c r="N30" s="59"/>
      <c r="O30" s="59"/>
    </row>
    <row r="31" spans="8:11" ht="12.75">
      <c r="H31" s="5"/>
      <c r="I31" s="5"/>
      <c r="J31" s="5"/>
      <c r="K31" s="5"/>
    </row>
  </sheetData>
  <sheetProtection/>
  <printOptions/>
  <pageMargins left="0.75" right="0.75" top="0.38" bottom="0.6" header="0.34" footer="0.32"/>
  <pageSetup fitToHeight="1" fitToWidth="1" horizontalDpi="300" verticalDpi="300" orientation="landscape" paperSize="9" scale="84" r:id="rId1"/>
  <headerFooter alignWithMargins="0">
    <oddHeader>&amp;C&amp;"Times New Roman,Bold"&amp;22Parramatta River Sailing Club
</oddHeader>
    <oddFooter>&amp;R&amp;D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Reserve Bank of Australia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Brian Wilson</dc:creator>
  <cp:keywords/>
  <dc:description/>
  <cp:lastModifiedBy>Bruce Wilson</cp:lastModifiedBy>
  <cp:lastPrinted>2022-12-17T06:21:07Z</cp:lastPrinted>
  <dcterms:created xsi:type="dcterms:W3CDTF">2001-10-28T23:42:10Z</dcterms:created>
  <dcterms:modified xsi:type="dcterms:W3CDTF">2023-01-30T20:36:58Z</dcterms:modified>
  <cp:category/>
  <cp:version/>
  <cp:contentType/>
  <cp:contentStatus/>
</cp:coreProperties>
</file>