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" windowWidth="9720" windowHeight="5770" tabRatio="685" activeTab="11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Race 11" sheetId="11" r:id="rId11"/>
    <sheet name="Total" sheetId="12" r:id="rId12"/>
  </sheets>
  <definedNames/>
  <calcPr fullCalcOnLoad="1"/>
</workbook>
</file>

<file path=xl/sharedStrings.xml><?xml version="1.0" encoding="utf-8"?>
<sst xmlns="http://schemas.openxmlformats.org/spreadsheetml/2006/main" count="584" uniqueCount="82">
  <si>
    <t>Series:</t>
  </si>
  <si>
    <t>Race No:</t>
  </si>
  <si>
    <t>Date:</t>
  </si>
  <si>
    <t>Starter:</t>
  </si>
  <si>
    <t>Course No:</t>
  </si>
  <si>
    <t>Wind: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</si>
  <si>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</si>
  <si>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</si>
  <si>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</si>
  <si>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</si>
  <si>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</si>
  <si>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</si>
  <si>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</si>
  <si>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</si>
  <si>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</si>
  <si>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</si>
  <si>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</si>
  <si>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</si>
  <si>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Firefly</t>
  </si>
  <si>
    <t>B. Wilson</t>
  </si>
  <si>
    <t>Race 1</t>
  </si>
  <si>
    <t>Race 2</t>
  </si>
  <si>
    <t>Race 3</t>
  </si>
  <si>
    <t>Race 4</t>
  </si>
  <si>
    <t>Raw Total</t>
  </si>
  <si>
    <t>Total After Discard</t>
  </si>
  <si>
    <t>Final Position</t>
  </si>
  <si>
    <t>Discard</t>
  </si>
  <si>
    <t>Series Results</t>
  </si>
  <si>
    <t>R51</t>
  </si>
  <si>
    <t>Ass. Starter:</t>
  </si>
  <si>
    <t>Handicap</t>
  </si>
  <si>
    <t>Race 5</t>
  </si>
  <si>
    <t>Race 6</t>
  </si>
  <si>
    <t>Race 7</t>
  </si>
  <si>
    <t>Race 8</t>
  </si>
  <si>
    <t>Race 9</t>
  </si>
  <si>
    <t>C. Howe</t>
  </si>
  <si>
    <t>League of Extraordinary Gentlemen</t>
  </si>
  <si>
    <t>Blur</t>
  </si>
  <si>
    <t>G301</t>
  </si>
  <si>
    <t>G. Levis</t>
  </si>
  <si>
    <t>Xena Warrior Princess</t>
  </si>
  <si>
    <t>B. Heaton</t>
  </si>
  <si>
    <t>Still Festering</t>
  </si>
  <si>
    <t>M106</t>
  </si>
  <si>
    <t>Farrago</t>
  </si>
  <si>
    <t>P. O'Brien et. al</t>
  </si>
  <si>
    <t>The Duchess</t>
  </si>
  <si>
    <t>G. Pollock</t>
  </si>
  <si>
    <t>D. James</t>
  </si>
  <si>
    <t>Anne Droid</t>
  </si>
  <si>
    <t>Pacific Express</t>
  </si>
  <si>
    <t>S. Glassock</t>
  </si>
  <si>
    <t>One</t>
  </si>
  <si>
    <t>Hot Stuff</t>
  </si>
  <si>
    <t>J. Shepardson</t>
  </si>
  <si>
    <t>Base Handicap after Spring Ht 4</t>
  </si>
  <si>
    <t>short course factor</t>
  </si>
  <si>
    <t>Div 3 adjust</t>
  </si>
  <si>
    <t>Belinda's Boat</t>
  </si>
  <si>
    <t>Belinda</t>
  </si>
  <si>
    <t>M Rutherford</t>
  </si>
  <si>
    <t>Mark's Boat</t>
  </si>
  <si>
    <t>Twilight Series A 2022/23</t>
  </si>
  <si>
    <t>4.10.2023</t>
  </si>
  <si>
    <t>11.10.2023</t>
  </si>
  <si>
    <t>No Starters</t>
  </si>
  <si>
    <t>-1</t>
  </si>
  <si>
    <t>NE</t>
  </si>
  <si>
    <t>18.10.2023</t>
  </si>
  <si>
    <t>25.10.2023</t>
  </si>
  <si>
    <t>1.11.2023</t>
  </si>
  <si>
    <t>8.11.2023</t>
  </si>
  <si>
    <t>15.11.2023</t>
  </si>
  <si>
    <t>22.11.2023</t>
  </si>
  <si>
    <t>SW</t>
  </si>
  <si>
    <t>29.11.2023</t>
  </si>
  <si>
    <t>6.12.2023</t>
  </si>
  <si>
    <t>Race 10</t>
  </si>
  <si>
    <t>Race 11</t>
  </si>
  <si>
    <t>13.12.2023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</si>
</sst>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C09]dddd\,\ d\ mmmm\ yyyy"/>
    <numFmt numFmtId="182" formatCode="[$-409]dddd\,\ mmmm\ dd\,\ yyyy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5" fontId="4" fillId="0" borderId="10" xfId="0" applyNumberFormat="1" applyFont="1" applyBorder="1" applyAlignment="1">
      <alignment horizontal="center" wrapText="1"/>
    </xf>
    <xf numFmtId="21" fontId="4" fillId="0" borderId="10" xfId="0" applyNumberFormat="1" applyFont="1" applyBorder="1" applyAlignment="1">
      <alignment horizontal="center" wrapText="1"/>
    </xf>
    <xf numFmtId="0" fontId="4" fillId="1" borderId="11" xfId="0" applyFont="1" applyFill="1" applyBorder="1" applyAlignment="1">
      <alignment horizontal="center"/>
    </xf>
    <xf numFmtId="45" fontId="4" fillId="0" borderId="12" xfId="0" applyNumberFormat="1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45" fontId="4" fillId="1" borderId="12" xfId="0" applyNumberFormat="1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1" xfId="0" applyNumberFormat="1" applyFont="1" applyFill="1" applyBorder="1" applyAlignment="1" quotePrefix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5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45" fontId="4" fillId="0" borderId="11" xfId="0" applyNumberFormat="1" applyFont="1" applyBorder="1" applyAlignment="1">
      <alignment horizontal="center"/>
    </xf>
    <xf numFmtId="21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5" fontId="4" fillId="1" borderId="14" xfId="0" applyNumberFormat="1" applyFont="1" applyFill="1" applyBorder="1" applyAlignment="1" quotePrefix="1">
      <alignment horizontal="center" vertical="center"/>
    </xf>
    <xf numFmtId="21" fontId="4" fillId="1" borderId="14" xfId="0" applyNumberFormat="1" applyFont="1" applyFill="1" applyBorder="1" applyAlignment="1" quotePrefix="1">
      <alignment horizontal="center" vertical="center"/>
    </xf>
    <xf numFmtId="45" fontId="4" fillId="1" borderId="14" xfId="0" applyNumberFormat="1" applyFont="1" applyFill="1" applyBorder="1" applyAlignment="1">
      <alignment horizontal="center" vertical="center"/>
    </xf>
    <xf numFmtId="45" fontId="4" fillId="1" borderId="11" xfId="0" applyNumberFormat="1" applyFont="1" applyFill="1" applyBorder="1" applyAlignment="1" quotePrefix="1">
      <alignment horizontal="center" vertical="center"/>
    </xf>
    <xf numFmtId="21" fontId="4" fillId="1" borderId="11" xfId="0" applyNumberFormat="1" applyFont="1" applyFill="1" applyBorder="1" applyAlignment="1" quotePrefix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/>
    </xf>
    <xf numFmtId="0" fontId="4" fillId="34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/>
    </xf>
    <xf numFmtId="45" fontId="4" fillId="0" borderId="16" xfId="0" applyNumberFormat="1" applyFont="1" applyBorder="1" applyAlignment="1">
      <alignment horizontal="center" vertical="center"/>
    </xf>
    <xf numFmtId="45" fontId="4" fillId="0" borderId="16" xfId="0" applyNumberFormat="1" applyFont="1" applyBorder="1" applyAlignment="1">
      <alignment horizontal="center"/>
    </xf>
    <xf numFmtId="45" fontId="4" fillId="0" borderId="15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45" fontId="4" fillId="0" borderId="15" xfId="0" applyNumberFormat="1" applyFont="1" applyBorder="1" applyAlignment="1">
      <alignment horizontal="center" vertical="center"/>
    </xf>
    <xf numFmtId="2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5" fontId="4" fillId="0" borderId="14" xfId="0" applyNumberFormat="1" applyFont="1" applyBorder="1" applyAlignment="1">
      <alignment horizontal="center" vertical="center"/>
    </xf>
    <xf numFmtId="21" fontId="4" fillId="0" borderId="19" xfId="0" applyNumberFormat="1" applyFont="1" applyBorder="1" applyAlignment="1">
      <alignment horizontal="center" vertical="center" textRotation="90"/>
    </xf>
    <xf numFmtId="21" fontId="4" fillId="0" borderId="15" xfId="0" applyNumberFormat="1" applyFont="1" applyBorder="1" applyAlignment="1">
      <alignment horizontal="center" vertical="center" textRotation="90"/>
    </xf>
    <xf numFmtId="21" fontId="4" fillId="0" borderId="16" xfId="0" applyNumberFormat="1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90" zoomScaleNormal="90" zoomScalePageLayoutView="0" workbookViewId="0" topLeftCell="A1">
      <selection activeCell="J3" sqref="J3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57421875" style="0" customWidth="1"/>
    <col min="4" max="6" width="14.00390625" style="9" hidden="1" customWidth="1"/>
    <col min="7" max="7" width="14.00390625" style="9" customWidth="1"/>
    <col min="8" max="8" width="12.140625" style="5" customWidth="1"/>
    <col min="9" max="9" width="14.57421875" style="7" customWidth="1"/>
    <col min="10" max="10" width="9.421875" style="0" bestFit="1" customWidth="1"/>
    <col min="11" max="11" width="13.57421875" style="5" customWidth="1"/>
    <col min="12" max="12" width="12.00390625" style="5" customWidth="1"/>
    <col min="13" max="13" width="11.57421875" style="5" customWidth="1"/>
    <col min="14" max="14" width="11.421875" style="10" customWidth="1"/>
    <col min="15" max="15" width="12.421875" style="5" customWidth="1"/>
    <col min="16" max="17" width="11.140625" style="0" customWidth="1"/>
  </cols>
  <sheetData>
    <row r="1" spans="1:15" ht="15">
      <c r="A1" s="2"/>
      <c r="B1" s="2"/>
      <c r="C1" s="2"/>
      <c r="D1" s="8"/>
      <c r="E1" s="8"/>
      <c r="F1" s="8"/>
      <c r="G1" s="8"/>
      <c r="H1" s="4"/>
      <c r="I1" s="6"/>
      <c r="J1" s="2"/>
      <c r="K1" s="4"/>
      <c r="L1" s="4"/>
      <c r="M1" s="4"/>
      <c r="N1" s="13"/>
      <c r="O1" s="4"/>
    </row>
    <row r="2" spans="1:15" s="16" customFormat="1" ht="13.5">
      <c r="A2" s="29" t="s">
        <v>0</v>
      </c>
      <c r="B2" s="30" t="s">
        <v>64</v>
      </c>
      <c r="C2" s="29"/>
      <c r="D2" s="31"/>
      <c r="E2" s="31"/>
      <c r="F2" s="31"/>
      <c r="G2" s="31"/>
      <c r="H2" s="33"/>
      <c r="I2" s="32"/>
      <c r="J2" s="29"/>
      <c r="K2" s="33"/>
      <c r="L2" s="33"/>
      <c r="M2" s="33"/>
      <c r="N2" s="34"/>
      <c r="O2" s="33"/>
    </row>
    <row r="3" spans="1:15" s="16" customFormat="1" ht="13.5">
      <c r="A3" s="29" t="s">
        <v>1</v>
      </c>
      <c r="B3" s="35">
        <v>1</v>
      </c>
      <c r="C3" s="29"/>
      <c r="D3" s="31"/>
      <c r="E3" s="31"/>
      <c r="F3" s="31"/>
      <c r="G3" s="31"/>
      <c r="H3" s="33"/>
      <c r="I3" s="32"/>
      <c r="J3" s="29"/>
      <c r="K3" s="33"/>
      <c r="L3" s="33"/>
      <c r="M3" s="33"/>
      <c r="N3" s="34"/>
      <c r="O3" s="33"/>
    </row>
    <row r="4" spans="1:15" s="16" customFormat="1" ht="13.5">
      <c r="A4" s="29" t="s">
        <v>2</v>
      </c>
      <c r="B4" s="36" t="s">
        <v>65</v>
      </c>
      <c r="C4" s="36"/>
      <c r="D4" s="31"/>
      <c r="E4" s="31"/>
      <c r="F4" s="31"/>
      <c r="G4" s="31"/>
      <c r="H4" s="33"/>
      <c r="I4" s="32"/>
      <c r="J4" s="29"/>
      <c r="K4" s="33"/>
      <c r="L4" s="33"/>
      <c r="M4" s="30" t="s">
        <v>3</v>
      </c>
      <c r="N4" s="37" t="s">
        <v>51</v>
      </c>
      <c r="O4" s="33"/>
    </row>
    <row r="5" spans="1:15" s="16" customFormat="1" ht="13.5">
      <c r="A5" s="29" t="s">
        <v>4</v>
      </c>
      <c r="B5" s="35"/>
      <c r="C5" s="29"/>
      <c r="D5" s="31"/>
      <c r="E5" s="31"/>
      <c r="F5" s="31"/>
      <c r="G5" s="31"/>
      <c r="H5" s="33"/>
      <c r="I5" s="32"/>
      <c r="J5" s="29"/>
      <c r="K5" s="33"/>
      <c r="L5" s="33"/>
      <c r="M5" s="30" t="s">
        <v>30</v>
      </c>
      <c r="N5" s="37"/>
      <c r="O5" s="33"/>
    </row>
    <row r="6" spans="1:15" s="16" customFormat="1" ht="13.5">
      <c r="A6" s="29" t="s">
        <v>5</v>
      </c>
      <c r="B6" s="35"/>
      <c r="C6" s="29"/>
      <c r="D6" s="31"/>
      <c r="E6" s="31"/>
      <c r="F6" s="31"/>
      <c r="G6" s="31"/>
      <c r="H6" s="33"/>
      <c r="I6" s="32"/>
      <c r="J6" s="29"/>
      <c r="K6" s="33"/>
      <c r="L6" s="33"/>
      <c r="M6" s="33"/>
      <c r="N6" s="34"/>
      <c r="O6" s="33"/>
    </row>
    <row r="7" spans="1:15" s="16" customFormat="1" ht="13.5">
      <c r="A7" s="29"/>
      <c r="B7" s="29"/>
      <c r="C7" s="29"/>
      <c r="D7" s="31"/>
      <c r="E7" s="31"/>
      <c r="F7" s="31"/>
      <c r="G7" s="31"/>
      <c r="H7" s="33"/>
      <c r="I7" s="32"/>
      <c r="J7" s="29"/>
      <c r="K7" s="33"/>
      <c r="L7" s="33"/>
      <c r="M7" s="33"/>
      <c r="N7" s="34"/>
      <c r="O7" s="33"/>
    </row>
    <row r="8" spans="1:15" ht="15">
      <c r="A8" s="3"/>
      <c r="B8" s="2"/>
      <c r="C8" s="2"/>
      <c r="D8" s="8"/>
      <c r="E8" s="8"/>
      <c r="F8" s="8"/>
      <c r="G8" s="8"/>
      <c r="H8" s="4"/>
      <c r="I8" s="6"/>
      <c r="J8" s="2"/>
      <c r="K8" s="4"/>
      <c r="L8" s="4"/>
      <c r="M8" s="4"/>
      <c r="N8" s="13"/>
      <c r="O8" s="4"/>
    </row>
    <row r="9" spans="1:16" s="16" customFormat="1" ht="42">
      <c r="A9" s="14" t="s">
        <v>6</v>
      </c>
      <c r="B9" s="15" t="s">
        <v>7</v>
      </c>
      <c r="C9" s="14" t="s">
        <v>8</v>
      </c>
      <c r="D9" s="41" t="s">
        <v>57</v>
      </c>
      <c r="E9" s="41" t="s">
        <v>58</v>
      </c>
      <c r="F9" s="41" t="s">
        <v>59</v>
      </c>
      <c r="G9" s="41" t="s">
        <v>31</v>
      </c>
      <c r="H9" s="23" t="s">
        <v>9</v>
      </c>
      <c r="I9" s="15" t="s">
        <v>10</v>
      </c>
      <c r="J9" s="23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22" t="s">
        <v>16</v>
      </c>
      <c r="P9" s="15" t="s">
        <v>17</v>
      </c>
    </row>
    <row r="10" spans="1:16" s="16" customFormat="1" ht="54.75" customHeight="1">
      <c r="A10" s="47" t="s">
        <v>44</v>
      </c>
      <c r="B10" s="48" t="s">
        <v>45</v>
      </c>
      <c r="C10" s="73" t="s">
        <v>47</v>
      </c>
      <c r="D10" s="75">
        <v>0</v>
      </c>
      <c r="E10" s="78">
        <v>0.6</v>
      </c>
      <c r="F10" s="75"/>
      <c r="G10" s="75">
        <f>D10*E10+F10</f>
        <v>0</v>
      </c>
      <c r="H10" s="84" t="s">
        <v>67</v>
      </c>
      <c r="I10" s="59"/>
      <c r="J10" s="58"/>
      <c r="K10" s="45"/>
      <c r="L10" s="45">
        <v>6</v>
      </c>
      <c r="M10" s="53"/>
      <c r="N10" s="75"/>
      <c r="O10" s="60"/>
      <c r="P10" s="61"/>
    </row>
    <row r="11" spans="1:16" s="16" customFormat="1" ht="27.75">
      <c r="A11" s="42" t="s">
        <v>38</v>
      </c>
      <c r="B11" s="43" t="s">
        <v>29</v>
      </c>
      <c r="C11" s="44" t="s">
        <v>19</v>
      </c>
      <c r="D11" s="75">
        <v>0.009027777777777779</v>
      </c>
      <c r="E11" s="78">
        <v>0.6</v>
      </c>
      <c r="F11" s="76"/>
      <c r="G11" s="75">
        <v>0.005555555555555556</v>
      </c>
      <c r="H11" s="85"/>
      <c r="I11" s="59"/>
      <c r="J11" s="58"/>
      <c r="K11" s="45"/>
      <c r="L11" s="45">
        <v>6</v>
      </c>
      <c r="M11" s="53"/>
      <c r="N11" s="75"/>
      <c r="O11" s="60"/>
      <c r="P11" s="61"/>
    </row>
    <row r="12" spans="1:16" s="16" customFormat="1" ht="13.5">
      <c r="A12" s="74" t="s">
        <v>52</v>
      </c>
      <c r="B12" s="17">
        <v>5653</v>
      </c>
      <c r="C12" s="74" t="s">
        <v>53</v>
      </c>
      <c r="D12" s="75">
        <v>0.027083333333333334</v>
      </c>
      <c r="E12" s="78">
        <v>0.6</v>
      </c>
      <c r="F12" s="76"/>
      <c r="G12" s="75">
        <v>0.015972222222222224</v>
      </c>
      <c r="H12" s="85"/>
      <c r="I12" s="59"/>
      <c r="J12" s="58"/>
      <c r="K12" s="45"/>
      <c r="L12" s="45">
        <v>6</v>
      </c>
      <c r="M12" s="53"/>
      <c r="N12" s="75"/>
      <c r="O12" s="60"/>
      <c r="P12" s="61"/>
    </row>
    <row r="13" spans="1:16" s="16" customFormat="1" ht="13.5">
      <c r="A13" s="74" t="s">
        <v>54</v>
      </c>
      <c r="B13" s="17"/>
      <c r="C13" s="74" t="s">
        <v>50</v>
      </c>
      <c r="D13" s="75">
        <v>0.015972222222222224</v>
      </c>
      <c r="E13" s="78">
        <v>0.6</v>
      </c>
      <c r="F13" s="76"/>
      <c r="G13" s="75">
        <v>0.009722222222222222</v>
      </c>
      <c r="H13" s="85"/>
      <c r="I13" s="59"/>
      <c r="J13" s="58"/>
      <c r="K13" s="45"/>
      <c r="L13" s="45">
        <v>6</v>
      </c>
      <c r="M13" s="53"/>
      <c r="N13" s="75"/>
      <c r="O13" s="60"/>
      <c r="P13" s="61"/>
    </row>
    <row r="14" spans="1:16" s="16" customFormat="1" ht="13.5">
      <c r="A14" s="74" t="s">
        <v>55</v>
      </c>
      <c r="B14" s="17">
        <v>610</v>
      </c>
      <c r="C14" s="74" t="s">
        <v>56</v>
      </c>
      <c r="D14" s="75">
        <v>0.01875</v>
      </c>
      <c r="E14" s="78">
        <v>0.6</v>
      </c>
      <c r="F14" s="76"/>
      <c r="G14" s="75">
        <v>0.011111111111111112</v>
      </c>
      <c r="H14" s="85"/>
      <c r="I14" s="59"/>
      <c r="J14" s="58"/>
      <c r="K14" s="45"/>
      <c r="L14" s="45">
        <v>6</v>
      </c>
      <c r="M14" s="53"/>
      <c r="N14" s="75"/>
      <c r="O14" s="60"/>
      <c r="P14" s="64"/>
    </row>
    <row r="15" spans="1:16" s="16" customFormat="1" ht="13.5">
      <c r="A15" s="69" t="s">
        <v>39</v>
      </c>
      <c r="B15" s="45" t="s">
        <v>40</v>
      </c>
      <c r="C15" s="44" t="s">
        <v>41</v>
      </c>
      <c r="D15" s="76">
        <v>0</v>
      </c>
      <c r="E15" s="78">
        <v>0.6</v>
      </c>
      <c r="F15" s="76">
        <v>0.013194444444444444</v>
      </c>
      <c r="G15" s="75">
        <v>0.013194444444444444</v>
      </c>
      <c r="H15" s="85"/>
      <c r="I15" s="45"/>
      <c r="J15" s="58"/>
      <c r="K15" s="45"/>
      <c r="L15" s="45">
        <v>6</v>
      </c>
      <c r="M15" s="53"/>
      <c r="N15" s="75"/>
      <c r="O15" s="60"/>
      <c r="P15" s="65"/>
    </row>
    <row r="16" spans="1:16" s="16" customFormat="1" ht="13.5">
      <c r="A16" s="70" t="s">
        <v>46</v>
      </c>
      <c r="B16" s="68">
        <v>1925</v>
      </c>
      <c r="C16" s="67" t="s">
        <v>43</v>
      </c>
      <c r="D16" s="76">
        <v>0.003472222222222222</v>
      </c>
      <c r="E16" s="78">
        <v>0.6</v>
      </c>
      <c r="F16" s="76">
        <v>0.0548611111111111</v>
      </c>
      <c r="G16" s="75">
        <v>0.015277777777777777</v>
      </c>
      <c r="H16" s="85"/>
      <c r="I16" s="45"/>
      <c r="J16" s="58"/>
      <c r="K16" s="45"/>
      <c r="L16" s="45">
        <v>6</v>
      </c>
      <c r="M16" s="53"/>
      <c r="N16" s="75"/>
      <c r="O16" s="60"/>
      <c r="P16" s="65"/>
    </row>
    <row r="17" spans="1:16" s="16" customFormat="1" ht="13.5">
      <c r="A17" s="69" t="s">
        <v>42</v>
      </c>
      <c r="B17" s="45">
        <v>4655</v>
      </c>
      <c r="C17" s="44" t="s">
        <v>37</v>
      </c>
      <c r="D17" s="76">
        <v>0.002777777777777778</v>
      </c>
      <c r="E17" s="78">
        <v>0.6</v>
      </c>
      <c r="F17" s="76">
        <v>0.0965277777777778</v>
      </c>
      <c r="G17" s="75">
        <v>0.014583333333333332</v>
      </c>
      <c r="H17" s="85"/>
      <c r="I17" s="59"/>
      <c r="J17" s="58"/>
      <c r="K17" s="45"/>
      <c r="L17" s="45">
        <v>6</v>
      </c>
      <c r="M17" s="53"/>
      <c r="N17" s="75"/>
      <c r="O17" s="62"/>
      <c r="P17" s="61"/>
    </row>
    <row r="18" spans="1:16" s="16" customFormat="1" ht="13.5">
      <c r="A18" s="69" t="s">
        <v>18</v>
      </c>
      <c r="B18" s="45">
        <v>2939</v>
      </c>
      <c r="C18" s="44" t="s">
        <v>19</v>
      </c>
      <c r="D18" s="76">
        <v>0.002083333333333333</v>
      </c>
      <c r="E18" s="78">
        <v>0.6</v>
      </c>
      <c r="F18" s="76">
        <v>0.138194444444444</v>
      </c>
      <c r="G18" s="75">
        <v>0.014583333333333332</v>
      </c>
      <c r="H18" s="85"/>
      <c r="I18" s="66"/>
      <c r="J18" s="58"/>
      <c r="K18" s="46"/>
      <c r="L18" s="45">
        <v>6</v>
      </c>
      <c r="M18" s="53"/>
      <c r="N18" s="75"/>
      <c r="O18" s="63"/>
      <c r="P18" s="64"/>
    </row>
    <row r="19" spans="1:16" s="16" customFormat="1" ht="13.5">
      <c r="A19" s="74" t="s">
        <v>48</v>
      </c>
      <c r="B19" s="17">
        <v>7821</v>
      </c>
      <c r="C19" s="74" t="s">
        <v>49</v>
      </c>
      <c r="D19" s="76">
        <v>0</v>
      </c>
      <c r="E19" s="78">
        <v>0.6</v>
      </c>
      <c r="F19" s="76">
        <v>0.221527777777778</v>
      </c>
      <c r="G19" s="75">
        <v>0.013194444444444444</v>
      </c>
      <c r="H19" s="85"/>
      <c r="I19" s="17"/>
      <c r="J19" s="58"/>
      <c r="K19" s="17"/>
      <c r="L19" s="45">
        <v>6</v>
      </c>
      <c r="M19" s="53"/>
      <c r="N19" s="75"/>
      <c r="O19" s="38"/>
      <c r="P19" s="24"/>
    </row>
    <row r="20" spans="1:16" s="16" customFormat="1" ht="13.5">
      <c r="A20" s="74" t="s">
        <v>60</v>
      </c>
      <c r="B20" s="17"/>
      <c r="C20" s="74" t="s">
        <v>61</v>
      </c>
      <c r="D20" s="76"/>
      <c r="E20" s="78"/>
      <c r="F20" s="76"/>
      <c r="G20" s="75">
        <v>0.027777777777777776</v>
      </c>
      <c r="H20" s="85"/>
      <c r="I20" s="17"/>
      <c r="J20" s="58"/>
      <c r="K20" s="17"/>
      <c r="L20" s="45">
        <v>6</v>
      </c>
      <c r="M20" s="53"/>
      <c r="N20" s="80"/>
      <c r="O20" s="38"/>
      <c r="P20" s="24"/>
    </row>
    <row r="21" spans="1:16" s="16" customFormat="1" ht="13.5">
      <c r="A21" s="67" t="s">
        <v>63</v>
      </c>
      <c r="B21" s="68">
        <v>55</v>
      </c>
      <c r="C21" s="67" t="s">
        <v>62</v>
      </c>
      <c r="D21" s="83"/>
      <c r="E21" s="78"/>
      <c r="F21" s="76"/>
      <c r="G21" s="75">
        <v>0.001388888888888889</v>
      </c>
      <c r="H21" s="85"/>
      <c r="I21" s="17"/>
      <c r="J21" s="81"/>
      <c r="K21" s="17"/>
      <c r="L21" s="45">
        <v>6</v>
      </c>
      <c r="M21" s="82"/>
      <c r="N21" s="80"/>
      <c r="O21" s="38"/>
      <c r="P21" s="24"/>
    </row>
    <row r="22" spans="1:16" s="16" customFormat="1" ht="13.5">
      <c r="A22" s="74"/>
      <c r="B22" s="17"/>
      <c r="C22" s="74"/>
      <c r="D22" s="57"/>
      <c r="E22" s="79"/>
      <c r="F22" s="77"/>
      <c r="G22" s="80"/>
      <c r="H22" s="81"/>
      <c r="I22" s="17"/>
      <c r="J22" s="81"/>
      <c r="K22" s="17"/>
      <c r="L22" s="46"/>
      <c r="M22" s="82"/>
      <c r="N22" s="80"/>
      <c r="O22" s="38"/>
      <c r="P22" s="24"/>
    </row>
    <row r="23" spans="1:16" s="16" customFormat="1" ht="13.5">
      <c r="A23" s="20"/>
      <c r="B23" s="21"/>
      <c r="C23" s="20"/>
      <c r="D23" s="25"/>
      <c r="E23" s="25"/>
      <c r="F23" s="25"/>
      <c r="G23" s="25"/>
      <c r="H23" s="26"/>
      <c r="I23" s="21"/>
      <c r="J23" s="26"/>
      <c r="K23" s="21"/>
      <c r="L23" s="21"/>
      <c r="M23" s="21"/>
      <c r="N23" s="25"/>
      <c r="O23" s="27"/>
      <c r="P23" s="28"/>
    </row>
  </sheetData>
  <sheetProtection/>
  <mergeCells count="1">
    <mergeCell ref="H10:H21"/>
  </mergeCells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I10" sqref="I10:K21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574218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42187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64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10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78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51</v>
      </c>
      <c r="L4" s="33"/>
    </row>
    <row r="5" spans="1:12" s="16" customFormat="1" ht="13.5">
      <c r="A5" s="29" t="s">
        <v>4</v>
      </c>
      <c r="B5" s="35"/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3.5">
      <c r="A6" s="29" t="s">
        <v>5</v>
      </c>
      <c r="B6" s="35"/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.75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44</v>
      </c>
      <c r="B10" s="48" t="s">
        <v>45</v>
      </c>
      <c r="C10" s="73" t="s">
        <v>47</v>
      </c>
      <c r="D10" s="75">
        <v>0</v>
      </c>
      <c r="E10" s="84" t="s">
        <v>67</v>
      </c>
      <c r="F10" s="59"/>
      <c r="G10" s="58"/>
      <c r="H10" s="45"/>
      <c r="I10" s="45">
        <v>6</v>
      </c>
      <c r="J10" s="53">
        <f>SUM(Total!D8:M8)</f>
        <v>37</v>
      </c>
      <c r="K10" s="75">
        <v>0</v>
      </c>
      <c r="L10" s="60"/>
      <c r="M10" s="61"/>
    </row>
    <row r="11" spans="1:13" s="16" customFormat="1" ht="27.75">
      <c r="A11" s="42" t="s">
        <v>38</v>
      </c>
      <c r="B11" s="43" t="s">
        <v>29</v>
      </c>
      <c r="C11" s="44" t="s">
        <v>19</v>
      </c>
      <c r="D11" s="75">
        <v>0.005555555555555556</v>
      </c>
      <c r="E11" s="85"/>
      <c r="F11" s="59"/>
      <c r="G11" s="58"/>
      <c r="H11" s="45"/>
      <c r="I11" s="45">
        <v>6</v>
      </c>
      <c r="J11" s="53">
        <f>SUM(Total!D9:M9)</f>
        <v>60</v>
      </c>
      <c r="K11" s="75">
        <v>0.005555555555555556</v>
      </c>
      <c r="L11" s="60"/>
      <c r="M11" s="61"/>
    </row>
    <row r="12" spans="1:13" s="16" customFormat="1" ht="13.5">
      <c r="A12" s="74" t="s">
        <v>52</v>
      </c>
      <c r="B12" s="17">
        <v>5653</v>
      </c>
      <c r="C12" s="74" t="s">
        <v>53</v>
      </c>
      <c r="D12" s="75">
        <v>0.015972222222222224</v>
      </c>
      <c r="E12" s="85"/>
      <c r="F12" s="59"/>
      <c r="G12" s="58"/>
      <c r="H12" s="45"/>
      <c r="I12" s="45">
        <v>6</v>
      </c>
      <c r="J12" s="53">
        <f>SUM(Total!D10:M10)</f>
        <v>60</v>
      </c>
      <c r="K12" s="75">
        <v>0.015972222222222224</v>
      </c>
      <c r="L12" s="60"/>
      <c r="M12" s="61"/>
    </row>
    <row r="13" spans="1:13" s="16" customFormat="1" ht="13.5">
      <c r="A13" s="74" t="s">
        <v>54</v>
      </c>
      <c r="B13" s="17"/>
      <c r="C13" s="74" t="s">
        <v>50</v>
      </c>
      <c r="D13" s="75">
        <v>0.009722222222222222</v>
      </c>
      <c r="E13" s="85"/>
      <c r="F13" s="59"/>
      <c r="G13" s="58"/>
      <c r="H13" s="45"/>
      <c r="I13" s="45">
        <v>6</v>
      </c>
      <c r="J13" s="53">
        <f>SUM(Total!D11:M11)</f>
        <v>60</v>
      </c>
      <c r="K13" s="75">
        <v>0.009722222222222222</v>
      </c>
      <c r="L13" s="60"/>
      <c r="M13" s="61"/>
    </row>
    <row r="14" spans="1:13" s="16" customFormat="1" ht="13.5">
      <c r="A14" s="74" t="s">
        <v>55</v>
      </c>
      <c r="B14" s="17">
        <v>610</v>
      </c>
      <c r="C14" s="74" t="s">
        <v>56</v>
      </c>
      <c r="D14" s="75">
        <v>0.010416666666666666</v>
      </c>
      <c r="E14" s="85"/>
      <c r="F14" s="59"/>
      <c r="G14" s="58"/>
      <c r="H14" s="45"/>
      <c r="I14" s="45">
        <v>6</v>
      </c>
      <c r="J14" s="53">
        <f>SUM(Total!D12:M12)</f>
        <v>55</v>
      </c>
      <c r="K14" s="75">
        <v>0.010416666666666666</v>
      </c>
      <c r="L14" s="60"/>
      <c r="M14" s="64"/>
    </row>
    <row r="15" spans="1:13" s="16" customFormat="1" ht="13.5">
      <c r="A15" s="69" t="s">
        <v>39</v>
      </c>
      <c r="B15" s="45" t="s">
        <v>40</v>
      </c>
      <c r="C15" s="44" t="s">
        <v>41</v>
      </c>
      <c r="D15" s="75">
        <v>0.013194444444444444</v>
      </c>
      <c r="E15" s="85"/>
      <c r="F15" s="45"/>
      <c r="G15" s="58"/>
      <c r="H15" s="45"/>
      <c r="I15" s="45">
        <v>6</v>
      </c>
      <c r="J15" s="53">
        <f>SUM(Total!D13:M13)</f>
        <v>60</v>
      </c>
      <c r="K15" s="75">
        <v>0.013194444444444444</v>
      </c>
      <c r="L15" s="60"/>
      <c r="M15" s="65"/>
    </row>
    <row r="16" spans="1:13" s="16" customFormat="1" ht="13.5">
      <c r="A16" s="70" t="s">
        <v>46</v>
      </c>
      <c r="B16" s="68">
        <v>1925</v>
      </c>
      <c r="C16" s="67" t="s">
        <v>43</v>
      </c>
      <c r="D16" s="75">
        <v>0.015277777777777777</v>
      </c>
      <c r="E16" s="85"/>
      <c r="F16" s="45"/>
      <c r="G16" s="58"/>
      <c r="H16" s="45"/>
      <c r="I16" s="45">
        <v>6</v>
      </c>
      <c r="J16" s="53">
        <f>SUM(Total!D14:M14)</f>
        <v>60</v>
      </c>
      <c r="K16" s="75">
        <v>0.015277777777777777</v>
      </c>
      <c r="L16" s="60"/>
      <c r="M16" s="65"/>
    </row>
    <row r="17" spans="1:13" s="16" customFormat="1" ht="13.5">
      <c r="A17" s="69" t="s">
        <v>42</v>
      </c>
      <c r="B17" s="45">
        <v>4655</v>
      </c>
      <c r="C17" s="44" t="s">
        <v>37</v>
      </c>
      <c r="D17" s="75">
        <v>0.014583333333333332</v>
      </c>
      <c r="E17" s="85"/>
      <c r="F17" s="59"/>
      <c r="G17" s="58"/>
      <c r="H17" s="45"/>
      <c r="I17" s="45">
        <v>6</v>
      </c>
      <c r="J17" s="53">
        <f>SUM(Total!D15:M15)</f>
        <v>60</v>
      </c>
      <c r="K17" s="75">
        <v>0.014583333333333332</v>
      </c>
      <c r="L17" s="62"/>
      <c r="M17" s="61"/>
    </row>
    <row r="18" spans="1:13" s="16" customFormat="1" ht="13.5">
      <c r="A18" s="69" t="s">
        <v>18</v>
      </c>
      <c r="B18" s="45">
        <v>2939</v>
      </c>
      <c r="C18" s="44" t="s">
        <v>19</v>
      </c>
      <c r="D18" s="75">
        <v>0.014583333333333332</v>
      </c>
      <c r="E18" s="85"/>
      <c r="F18" s="66"/>
      <c r="G18" s="58"/>
      <c r="H18" s="46"/>
      <c r="I18" s="45">
        <v>6</v>
      </c>
      <c r="J18" s="53">
        <f>SUM(Total!D16:M16)</f>
        <v>60</v>
      </c>
      <c r="K18" s="75">
        <v>0.014583333333333332</v>
      </c>
      <c r="L18" s="63"/>
      <c r="M18" s="64"/>
    </row>
    <row r="19" spans="1:13" s="16" customFormat="1" ht="13.5">
      <c r="A19" s="74" t="s">
        <v>48</v>
      </c>
      <c r="B19" s="17">
        <v>7821</v>
      </c>
      <c r="C19" s="74" t="s">
        <v>49</v>
      </c>
      <c r="D19" s="75">
        <v>0.012499999999999999</v>
      </c>
      <c r="E19" s="85"/>
      <c r="F19" s="17"/>
      <c r="G19" s="58"/>
      <c r="H19" s="17"/>
      <c r="I19" s="45">
        <v>6</v>
      </c>
      <c r="J19" s="53">
        <f>SUM(Total!D17:M17)</f>
        <v>55</v>
      </c>
      <c r="K19" s="75">
        <v>0.012499999999999999</v>
      </c>
      <c r="L19" s="38"/>
      <c r="M19" s="24"/>
    </row>
    <row r="20" spans="1:13" s="16" customFormat="1" ht="13.5">
      <c r="A20" s="74" t="s">
        <v>60</v>
      </c>
      <c r="B20" s="17"/>
      <c r="C20" s="74" t="s">
        <v>61</v>
      </c>
      <c r="D20" s="75">
        <v>0.027777777777777776</v>
      </c>
      <c r="E20" s="85"/>
      <c r="F20" s="17"/>
      <c r="G20" s="58"/>
      <c r="H20" s="17"/>
      <c r="I20" s="45">
        <v>6</v>
      </c>
      <c r="J20" s="53">
        <f>SUM(Total!D18:M18)</f>
        <v>60</v>
      </c>
      <c r="K20" s="75">
        <v>0.027777777777777776</v>
      </c>
      <c r="L20" s="38"/>
      <c r="M20" s="24"/>
    </row>
    <row r="21" spans="1:13" s="16" customFormat="1" ht="13.5">
      <c r="A21" s="67" t="s">
        <v>63</v>
      </c>
      <c r="B21" s="68">
        <v>55</v>
      </c>
      <c r="C21" s="67" t="s">
        <v>62</v>
      </c>
      <c r="D21" s="75">
        <v>0.001388888888888889</v>
      </c>
      <c r="E21" s="86"/>
      <c r="F21" s="17"/>
      <c r="G21" s="81"/>
      <c r="H21" s="17"/>
      <c r="I21" s="45">
        <v>6</v>
      </c>
      <c r="J21" s="53">
        <f>SUM(Total!D19:M19)</f>
        <v>60</v>
      </c>
      <c r="K21" s="75">
        <v>0.001388888888888889</v>
      </c>
      <c r="L21" s="38"/>
      <c r="M21" s="24"/>
    </row>
    <row r="22" spans="1:13" s="16" customFormat="1" ht="13.5">
      <c r="A22" s="74"/>
      <c r="B22" s="17"/>
      <c r="C22" s="74"/>
      <c r="D22" s="80"/>
      <c r="E22" s="58"/>
      <c r="F22" s="17"/>
      <c r="G22" s="81"/>
      <c r="H22" s="17"/>
      <c r="I22" s="46"/>
      <c r="J22" s="82"/>
      <c r="K22" s="80"/>
      <c r="L22" s="38"/>
      <c r="M22" s="24"/>
    </row>
    <row r="23" spans="1:13" s="16" customFormat="1" ht="13.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mergeCells count="1">
    <mergeCell ref="E10:E21"/>
  </mergeCells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J10" sqref="J10:J21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574218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42187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64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11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81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51</v>
      </c>
      <c r="L4" s="33"/>
    </row>
    <row r="5" spans="1:12" s="16" customFormat="1" ht="13.5">
      <c r="A5" s="29" t="s">
        <v>4</v>
      </c>
      <c r="B5" s="35"/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3.5">
      <c r="A6" s="29" t="s">
        <v>5</v>
      </c>
      <c r="B6" s="35"/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.75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44</v>
      </c>
      <c r="B10" s="48" t="s">
        <v>45</v>
      </c>
      <c r="C10" s="73" t="s">
        <v>47</v>
      </c>
      <c r="D10" s="75">
        <v>0</v>
      </c>
      <c r="E10" s="84" t="s">
        <v>67</v>
      </c>
      <c r="F10" s="59"/>
      <c r="G10" s="58"/>
      <c r="H10" s="45"/>
      <c r="I10" s="45">
        <v>6</v>
      </c>
      <c r="J10" s="53">
        <f>SUM(Total!D8:N8)</f>
        <v>43</v>
      </c>
      <c r="K10" s="75">
        <v>0</v>
      </c>
      <c r="L10" s="60"/>
      <c r="M10" s="61"/>
    </row>
    <row r="11" spans="1:13" s="16" customFormat="1" ht="27.75">
      <c r="A11" s="42" t="s">
        <v>38</v>
      </c>
      <c r="B11" s="43" t="s">
        <v>29</v>
      </c>
      <c r="C11" s="44" t="s">
        <v>19</v>
      </c>
      <c r="D11" s="75">
        <v>0.005555555555555556</v>
      </c>
      <c r="E11" s="85"/>
      <c r="F11" s="59"/>
      <c r="G11" s="58"/>
      <c r="H11" s="45"/>
      <c r="I11" s="45">
        <v>6</v>
      </c>
      <c r="J11" s="53">
        <f>SUM(Total!D9:N9)</f>
        <v>66</v>
      </c>
      <c r="K11" s="75">
        <v>0.005555555555555556</v>
      </c>
      <c r="L11" s="60"/>
      <c r="M11" s="61"/>
    </row>
    <row r="12" spans="1:13" s="16" customFormat="1" ht="13.5">
      <c r="A12" s="74" t="s">
        <v>52</v>
      </c>
      <c r="B12" s="17">
        <v>5653</v>
      </c>
      <c r="C12" s="74" t="s">
        <v>53</v>
      </c>
      <c r="D12" s="75">
        <v>0.015972222222222224</v>
      </c>
      <c r="E12" s="85"/>
      <c r="F12" s="59"/>
      <c r="G12" s="58"/>
      <c r="H12" s="45"/>
      <c r="I12" s="45">
        <v>6</v>
      </c>
      <c r="J12" s="53">
        <f>SUM(Total!D10:N10)</f>
        <v>66</v>
      </c>
      <c r="K12" s="75">
        <v>0.015972222222222224</v>
      </c>
      <c r="L12" s="60"/>
      <c r="M12" s="61"/>
    </row>
    <row r="13" spans="1:13" s="16" customFormat="1" ht="13.5">
      <c r="A13" s="74" t="s">
        <v>54</v>
      </c>
      <c r="B13" s="17"/>
      <c r="C13" s="74" t="s">
        <v>50</v>
      </c>
      <c r="D13" s="75">
        <v>0.009722222222222222</v>
      </c>
      <c r="E13" s="85"/>
      <c r="F13" s="59"/>
      <c r="G13" s="58"/>
      <c r="H13" s="45"/>
      <c r="I13" s="45">
        <v>6</v>
      </c>
      <c r="J13" s="53">
        <f>SUM(Total!D11:N11)</f>
        <v>66</v>
      </c>
      <c r="K13" s="75">
        <v>0.009722222222222222</v>
      </c>
      <c r="L13" s="60"/>
      <c r="M13" s="61"/>
    </row>
    <row r="14" spans="1:13" s="16" customFormat="1" ht="13.5">
      <c r="A14" s="74" t="s">
        <v>55</v>
      </c>
      <c r="B14" s="17">
        <v>610</v>
      </c>
      <c r="C14" s="74" t="s">
        <v>56</v>
      </c>
      <c r="D14" s="75">
        <v>0.010416666666666666</v>
      </c>
      <c r="E14" s="85"/>
      <c r="F14" s="59"/>
      <c r="G14" s="58"/>
      <c r="H14" s="45"/>
      <c r="I14" s="45">
        <v>6</v>
      </c>
      <c r="J14" s="53">
        <f>SUM(Total!D12:N12)</f>
        <v>61</v>
      </c>
      <c r="K14" s="75">
        <v>0.010416666666666666</v>
      </c>
      <c r="L14" s="60"/>
      <c r="M14" s="64"/>
    </row>
    <row r="15" spans="1:13" s="16" customFormat="1" ht="13.5">
      <c r="A15" s="69" t="s">
        <v>39</v>
      </c>
      <c r="B15" s="45" t="s">
        <v>40</v>
      </c>
      <c r="C15" s="44" t="s">
        <v>41</v>
      </c>
      <c r="D15" s="75">
        <v>0.013194444444444444</v>
      </c>
      <c r="E15" s="85"/>
      <c r="F15" s="45"/>
      <c r="G15" s="58"/>
      <c r="H15" s="45"/>
      <c r="I15" s="45">
        <v>6</v>
      </c>
      <c r="J15" s="53">
        <f>SUM(Total!D13:N13)</f>
        <v>66</v>
      </c>
      <c r="K15" s="75">
        <v>0.013194444444444444</v>
      </c>
      <c r="L15" s="60"/>
      <c r="M15" s="65"/>
    </row>
    <row r="16" spans="1:13" s="16" customFormat="1" ht="13.5">
      <c r="A16" s="70" t="s">
        <v>46</v>
      </c>
      <c r="B16" s="68">
        <v>1925</v>
      </c>
      <c r="C16" s="67" t="s">
        <v>43</v>
      </c>
      <c r="D16" s="75">
        <v>0.015277777777777777</v>
      </c>
      <c r="E16" s="85"/>
      <c r="F16" s="45"/>
      <c r="G16" s="58"/>
      <c r="H16" s="45"/>
      <c r="I16" s="45">
        <v>6</v>
      </c>
      <c r="J16" s="53">
        <f>SUM(Total!D14:N14)</f>
        <v>66</v>
      </c>
      <c r="K16" s="75">
        <v>0.015277777777777777</v>
      </c>
      <c r="L16" s="60"/>
      <c r="M16" s="65"/>
    </row>
    <row r="17" spans="1:13" s="16" customFormat="1" ht="13.5">
      <c r="A17" s="69" t="s">
        <v>42</v>
      </c>
      <c r="B17" s="45">
        <v>4655</v>
      </c>
      <c r="C17" s="44" t="s">
        <v>37</v>
      </c>
      <c r="D17" s="75">
        <v>0.014583333333333332</v>
      </c>
      <c r="E17" s="85"/>
      <c r="F17" s="59"/>
      <c r="G17" s="58"/>
      <c r="H17" s="45"/>
      <c r="I17" s="45">
        <v>6</v>
      </c>
      <c r="J17" s="53">
        <f>SUM(Total!D15:N15)</f>
        <v>66</v>
      </c>
      <c r="K17" s="75">
        <v>0.014583333333333332</v>
      </c>
      <c r="L17" s="62"/>
      <c r="M17" s="61"/>
    </row>
    <row r="18" spans="1:13" s="16" customFormat="1" ht="13.5">
      <c r="A18" s="69" t="s">
        <v>18</v>
      </c>
      <c r="B18" s="45">
        <v>2939</v>
      </c>
      <c r="C18" s="44" t="s">
        <v>19</v>
      </c>
      <c r="D18" s="75">
        <v>0.014583333333333332</v>
      </c>
      <c r="E18" s="85"/>
      <c r="F18" s="66"/>
      <c r="G18" s="58"/>
      <c r="H18" s="46"/>
      <c r="I18" s="45">
        <v>6</v>
      </c>
      <c r="J18" s="53">
        <f>SUM(Total!D16:N16)</f>
        <v>66</v>
      </c>
      <c r="K18" s="75">
        <v>0.014583333333333332</v>
      </c>
      <c r="L18" s="63"/>
      <c r="M18" s="64"/>
    </row>
    <row r="19" spans="1:13" s="16" customFormat="1" ht="13.5">
      <c r="A19" s="74" t="s">
        <v>48</v>
      </c>
      <c r="B19" s="17">
        <v>7821</v>
      </c>
      <c r="C19" s="74" t="s">
        <v>49</v>
      </c>
      <c r="D19" s="75">
        <v>0.012499999999999999</v>
      </c>
      <c r="E19" s="85"/>
      <c r="F19" s="17"/>
      <c r="G19" s="58"/>
      <c r="H19" s="17"/>
      <c r="I19" s="45">
        <v>6</v>
      </c>
      <c r="J19" s="53">
        <f>SUM(Total!D17:N17)</f>
        <v>61</v>
      </c>
      <c r="K19" s="75">
        <v>0.012499999999999999</v>
      </c>
      <c r="L19" s="38"/>
      <c r="M19" s="24"/>
    </row>
    <row r="20" spans="1:13" s="16" customFormat="1" ht="13.5">
      <c r="A20" s="74" t="s">
        <v>60</v>
      </c>
      <c r="B20" s="17"/>
      <c r="C20" s="74" t="s">
        <v>61</v>
      </c>
      <c r="D20" s="75">
        <v>0.027777777777777776</v>
      </c>
      <c r="E20" s="85"/>
      <c r="F20" s="17"/>
      <c r="G20" s="58"/>
      <c r="H20" s="17"/>
      <c r="I20" s="45">
        <v>6</v>
      </c>
      <c r="J20" s="53">
        <f>SUM(Total!D18:N18)</f>
        <v>66</v>
      </c>
      <c r="K20" s="75">
        <v>0.027777777777777776</v>
      </c>
      <c r="L20" s="38"/>
      <c r="M20" s="24"/>
    </row>
    <row r="21" spans="1:13" s="16" customFormat="1" ht="13.5">
      <c r="A21" s="67" t="s">
        <v>63</v>
      </c>
      <c r="B21" s="68">
        <v>55</v>
      </c>
      <c r="C21" s="67" t="s">
        <v>62</v>
      </c>
      <c r="D21" s="75">
        <v>0.001388888888888889</v>
      </c>
      <c r="E21" s="86"/>
      <c r="F21" s="17"/>
      <c r="G21" s="81"/>
      <c r="H21" s="17"/>
      <c r="I21" s="45">
        <v>6</v>
      </c>
      <c r="J21" s="53">
        <f>SUM(Total!D19:N19)</f>
        <v>66</v>
      </c>
      <c r="K21" s="75">
        <v>0.001388888888888889</v>
      </c>
      <c r="L21" s="38"/>
      <c r="M21" s="24"/>
    </row>
    <row r="22" spans="1:13" s="16" customFormat="1" ht="13.5">
      <c r="A22" s="74"/>
      <c r="B22" s="17"/>
      <c r="C22" s="74"/>
      <c r="D22" s="80"/>
      <c r="E22" s="58"/>
      <c r="F22" s="17"/>
      <c r="G22" s="81"/>
      <c r="H22" s="17"/>
      <c r="I22" s="46"/>
      <c r="J22" s="82"/>
      <c r="K22" s="80"/>
      <c r="L22" s="38"/>
      <c r="M22" s="24"/>
    </row>
    <row r="23" spans="1:13" s="16" customFormat="1" ht="13.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mergeCells count="1">
    <mergeCell ref="E10:E21"/>
  </mergeCells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23.57421875" style="0" customWidth="1"/>
    <col min="2" max="2" width="9.140625" style="5" customWidth="1"/>
    <col min="3" max="3" width="17.00390625" style="0" customWidth="1"/>
    <col min="4" max="18" width="9.140625" style="5" customWidth="1"/>
  </cols>
  <sheetData>
    <row r="1" spans="1:2" ht="12.75">
      <c r="A1" s="1"/>
      <c r="B1" s="11"/>
    </row>
    <row r="2" spans="1:17" ht="15">
      <c r="A2" s="3" t="s">
        <v>28</v>
      </c>
      <c r="B2" s="12"/>
      <c r="O2" s="11"/>
      <c r="P2" s="11"/>
      <c r="Q2" s="11"/>
    </row>
    <row r="3" spans="1:17" ht="15">
      <c r="A3" s="3" t="str">
        <f>'Race 1'!B2</f>
        <v>Twilight Series A 2022/23</v>
      </c>
      <c r="B3" s="11"/>
      <c r="O3" s="11"/>
      <c r="P3" s="11"/>
      <c r="Q3" s="11"/>
    </row>
    <row r="4" spans="1:2" ht="12.75">
      <c r="A4" s="1"/>
      <c r="B4" s="11"/>
    </row>
    <row r="5" spans="1:18" ht="12.75">
      <c r="A5" s="1"/>
      <c r="B5" s="11"/>
      <c r="C5" s="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5">
      <c r="A6" s="3"/>
      <c r="B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19" customFormat="1" ht="42">
      <c r="A7" s="18" t="s">
        <v>6</v>
      </c>
      <c r="B7" s="15" t="s">
        <v>7</v>
      </c>
      <c r="C7" s="18" t="s">
        <v>8</v>
      </c>
      <c r="D7" s="15" t="s">
        <v>20</v>
      </c>
      <c r="E7" s="15" t="s">
        <v>21</v>
      </c>
      <c r="F7" s="15" t="s">
        <v>22</v>
      </c>
      <c r="G7" s="15" t="s">
        <v>23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79</v>
      </c>
      <c r="N7" s="15" t="s">
        <v>80</v>
      </c>
      <c r="O7" s="15" t="s">
        <v>24</v>
      </c>
      <c r="P7" s="15" t="s">
        <v>27</v>
      </c>
      <c r="Q7" s="15" t="s">
        <v>25</v>
      </c>
      <c r="R7" s="15" t="s">
        <v>26</v>
      </c>
    </row>
    <row r="8" spans="1:18" s="16" customFormat="1" ht="31.5" customHeight="1">
      <c r="A8" s="52" t="str">
        <f>'Race 1'!A10</f>
        <v>Still Festering</v>
      </c>
      <c r="B8" s="72" t="str">
        <f>'Race 1'!B10</f>
        <v>M106</v>
      </c>
      <c r="C8" s="52" t="str">
        <f>'Race 1'!C10</f>
        <v>P. O'Brien et. al</v>
      </c>
      <c r="D8" s="49">
        <f>'Race 1'!L10</f>
        <v>6</v>
      </c>
      <c r="E8" s="49">
        <f>'Race 2'!I10</f>
        <v>2</v>
      </c>
      <c r="F8" s="49">
        <f>'Race 3'!I10</f>
        <v>1</v>
      </c>
      <c r="G8" s="49">
        <f>'Race 4'!J10</f>
        <v>6</v>
      </c>
      <c r="H8" s="49">
        <f>'Race 5'!I10</f>
        <v>6</v>
      </c>
      <c r="I8" s="49">
        <f>'Race 6'!I10</f>
        <v>2</v>
      </c>
      <c r="J8" s="49">
        <f>'Race 7'!I10</f>
        <v>1</v>
      </c>
      <c r="K8" s="49">
        <f>'Race 8'!I10</f>
        <v>1</v>
      </c>
      <c r="L8" s="49">
        <f>'Race 9'!I10</f>
        <v>6</v>
      </c>
      <c r="M8" s="49">
        <f>'Race 10'!I10</f>
        <v>6</v>
      </c>
      <c r="N8" s="49">
        <f>'Race 11'!I10</f>
        <v>6</v>
      </c>
      <c r="O8" s="49">
        <f>SUM(D8:N8)</f>
        <v>43</v>
      </c>
      <c r="P8" s="49">
        <v>6</v>
      </c>
      <c r="Q8" s="55">
        <f>O8-P8</f>
        <v>37</v>
      </c>
      <c r="R8" s="55">
        <v>1</v>
      </c>
    </row>
    <row r="9" spans="1:18" s="51" customFormat="1" ht="27.75">
      <c r="A9" s="52" t="str">
        <f>'Race 1'!A11</f>
        <v>League of Extraordinary Gentlemen</v>
      </c>
      <c r="B9" s="72" t="str">
        <f>'Race 1'!B11</f>
        <v>R51</v>
      </c>
      <c r="C9" s="52" t="str">
        <f>'Race 1'!C11</f>
        <v>B. Wilson</v>
      </c>
      <c r="D9" s="49">
        <f>'Race 1'!L11</f>
        <v>6</v>
      </c>
      <c r="E9" s="49">
        <f>'Race 2'!I11</f>
        <v>6</v>
      </c>
      <c r="F9" s="49">
        <f>'Race 3'!I11</f>
        <v>6</v>
      </c>
      <c r="G9" s="49">
        <f>'Race 4'!J11</f>
        <v>6</v>
      </c>
      <c r="H9" s="49">
        <f>'Race 5'!I11</f>
        <v>6</v>
      </c>
      <c r="I9" s="49">
        <f>'Race 6'!I11</f>
        <v>6</v>
      </c>
      <c r="J9" s="49">
        <f>'Race 7'!I11</f>
        <v>6</v>
      </c>
      <c r="K9" s="49">
        <f>'Race 8'!I11</f>
        <v>6</v>
      </c>
      <c r="L9" s="49">
        <f>'Race 9'!I11</f>
        <v>6</v>
      </c>
      <c r="M9" s="49">
        <f>'Race 10'!I11</f>
        <v>6</v>
      </c>
      <c r="N9" s="49">
        <f>'Race 11'!I11</f>
        <v>6</v>
      </c>
      <c r="O9" s="49">
        <f aca="true" t="shared" si="0" ref="O9:O19">SUM(D9:N9)</f>
        <v>66</v>
      </c>
      <c r="P9" s="49">
        <v>6</v>
      </c>
      <c r="Q9" s="55">
        <f aca="true" t="shared" si="1" ref="Q9:Q19">O9-P9</f>
        <v>60</v>
      </c>
      <c r="R9" s="50"/>
    </row>
    <row r="10" spans="1:18" s="16" customFormat="1" ht="13.5">
      <c r="A10" s="52" t="str">
        <f>'Race 1'!A12</f>
        <v>Pacific Express</v>
      </c>
      <c r="B10" s="72">
        <f>'Race 1'!B12</f>
        <v>5653</v>
      </c>
      <c r="C10" s="52" t="str">
        <f>'Race 1'!C12</f>
        <v>S. Glassock</v>
      </c>
      <c r="D10" s="49">
        <f>'Race 1'!L12</f>
        <v>6</v>
      </c>
      <c r="E10" s="49">
        <f>'Race 2'!I12</f>
        <v>6</v>
      </c>
      <c r="F10" s="49">
        <f>'Race 3'!I12</f>
        <v>6</v>
      </c>
      <c r="G10" s="49">
        <f>'Race 4'!J12</f>
        <v>6</v>
      </c>
      <c r="H10" s="49">
        <f>'Race 5'!I12</f>
        <v>6</v>
      </c>
      <c r="I10" s="49">
        <f>'Race 6'!I12</f>
        <v>6</v>
      </c>
      <c r="J10" s="49">
        <f>'Race 7'!I12</f>
        <v>6</v>
      </c>
      <c r="K10" s="49">
        <f>'Race 8'!I12</f>
        <v>6</v>
      </c>
      <c r="L10" s="49">
        <f>'Race 9'!I12</f>
        <v>6</v>
      </c>
      <c r="M10" s="49">
        <f>'Race 10'!I12</f>
        <v>6</v>
      </c>
      <c r="N10" s="49">
        <f>'Race 11'!I12</f>
        <v>6</v>
      </c>
      <c r="O10" s="49">
        <f t="shared" si="0"/>
        <v>66</v>
      </c>
      <c r="P10" s="49">
        <v>6</v>
      </c>
      <c r="Q10" s="55">
        <f t="shared" si="1"/>
        <v>60</v>
      </c>
      <c r="R10" s="50"/>
    </row>
    <row r="11" spans="1:18" s="16" customFormat="1" ht="13.5">
      <c r="A11" s="52" t="str">
        <f>'Race 1'!A13</f>
        <v>One</v>
      </c>
      <c r="B11" s="72">
        <f>'Race 1'!B13</f>
        <v>0</v>
      </c>
      <c r="C11" s="52" t="str">
        <f>'Race 1'!C13</f>
        <v>D. James</v>
      </c>
      <c r="D11" s="49">
        <f>'Race 1'!L13</f>
        <v>6</v>
      </c>
      <c r="E11" s="49">
        <f>'Race 2'!I13</f>
        <v>6</v>
      </c>
      <c r="F11" s="49">
        <f>'Race 3'!I13</f>
        <v>6</v>
      </c>
      <c r="G11" s="49">
        <f>'Race 4'!J13</f>
        <v>6</v>
      </c>
      <c r="H11" s="49">
        <f>'Race 5'!I13</f>
        <v>6</v>
      </c>
      <c r="I11" s="49">
        <f>'Race 6'!I13</f>
        <v>6</v>
      </c>
      <c r="J11" s="49">
        <f>'Race 7'!I13</f>
        <v>6</v>
      </c>
      <c r="K11" s="49">
        <f>'Race 8'!I13</f>
        <v>6</v>
      </c>
      <c r="L11" s="49">
        <f>'Race 9'!I13</f>
        <v>6</v>
      </c>
      <c r="M11" s="49">
        <f>'Race 10'!I13</f>
        <v>6</v>
      </c>
      <c r="N11" s="49">
        <f>'Race 11'!I13</f>
        <v>6</v>
      </c>
      <c r="O11" s="49">
        <f t="shared" si="0"/>
        <v>66</v>
      </c>
      <c r="P11" s="49">
        <v>6</v>
      </c>
      <c r="Q11" s="55">
        <f t="shared" si="1"/>
        <v>60</v>
      </c>
      <c r="R11" s="50"/>
    </row>
    <row r="12" spans="1:18" s="16" customFormat="1" ht="13.5">
      <c r="A12" s="52" t="str">
        <f>'Race 1'!A14</f>
        <v>Hot Stuff</v>
      </c>
      <c r="B12" s="72">
        <f>'Race 1'!B14</f>
        <v>610</v>
      </c>
      <c r="C12" s="52" t="str">
        <f>'Race 1'!C14</f>
        <v>J. Shepardson</v>
      </c>
      <c r="D12" s="49">
        <f>'Race 1'!L14</f>
        <v>6</v>
      </c>
      <c r="E12" s="49">
        <f>'Race 2'!I14</f>
        <v>1</v>
      </c>
      <c r="F12" s="49">
        <f>'Race 3'!I14</f>
        <v>6</v>
      </c>
      <c r="G12" s="49">
        <f>'Race 4'!J14</f>
        <v>6</v>
      </c>
      <c r="H12" s="49">
        <f>'Race 5'!I14</f>
        <v>6</v>
      </c>
      <c r="I12" s="49">
        <f>'Race 6'!I14</f>
        <v>6</v>
      </c>
      <c r="J12" s="49">
        <f>'Race 7'!I14</f>
        <v>6</v>
      </c>
      <c r="K12" s="49">
        <f>'Race 8'!I14</f>
        <v>6</v>
      </c>
      <c r="L12" s="49">
        <f>'Race 9'!I14</f>
        <v>6</v>
      </c>
      <c r="M12" s="49">
        <f>'Race 10'!I14</f>
        <v>6</v>
      </c>
      <c r="N12" s="49">
        <f>'Race 11'!I14</f>
        <v>6</v>
      </c>
      <c r="O12" s="49">
        <f t="shared" si="0"/>
        <v>61</v>
      </c>
      <c r="P12" s="49">
        <v>6</v>
      </c>
      <c r="Q12" s="55">
        <f t="shared" si="1"/>
        <v>55</v>
      </c>
      <c r="R12" s="50">
        <v>3</v>
      </c>
    </row>
    <row r="13" spans="1:18" s="16" customFormat="1" ht="13.5">
      <c r="A13" s="52" t="str">
        <f>'Race 1'!A15</f>
        <v>Blur</v>
      </c>
      <c r="B13" s="72" t="str">
        <f>'Race 1'!B15</f>
        <v>G301</v>
      </c>
      <c r="C13" s="52" t="str">
        <f>'Race 1'!C15</f>
        <v>G. Levis</v>
      </c>
      <c r="D13" s="49">
        <f>'Race 1'!L15</f>
        <v>6</v>
      </c>
      <c r="E13" s="49">
        <f>'Race 2'!I15</f>
        <v>6</v>
      </c>
      <c r="F13" s="49">
        <f>'Race 3'!I15</f>
        <v>6</v>
      </c>
      <c r="G13" s="49">
        <f>'Race 4'!J15</f>
        <v>6</v>
      </c>
      <c r="H13" s="49">
        <f>'Race 5'!I15</f>
        <v>6</v>
      </c>
      <c r="I13" s="49">
        <f>'Race 6'!I15</f>
        <v>6</v>
      </c>
      <c r="J13" s="49">
        <f>'Race 7'!I15</f>
        <v>6</v>
      </c>
      <c r="K13" s="49">
        <f>'Race 8'!I15</f>
        <v>6</v>
      </c>
      <c r="L13" s="49">
        <f>'Race 9'!I15</f>
        <v>6</v>
      </c>
      <c r="M13" s="49">
        <f>'Race 10'!I15</f>
        <v>6</v>
      </c>
      <c r="N13" s="49">
        <f>'Race 11'!I15</f>
        <v>6</v>
      </c>
      <c r="O13" s="49">
        <f t="shared" si="0"/>
        <v>66</v>
      </c>
      <c r="P13" s="49">
        <v>6</v>
      </c>
      <c r="Q13" s="55">
        <f t="shared" si="1"/>
        <v>60</v>
      </c>
      <c r="R13" s="50"/>
    </row>
    <row r="14" spans="1:18" s="16" customFormat="1" ht="13.5">
      <c r="A14" s="52" t="str">
        <f>'Race 1'!A16</f>
        <v>Farrago</v>
      </c>
      <c r="B14" s="72">
        <f>'Race 1'!B16</f>
        <v>1925</v>
      </c>
      <c r="C14" s="52" t="str">
        <f>'Race 1'!C16</f>
        <v>B. Heaton</v>
      </c>
      <c r="D14" s="49">
        <f>'Race 1'!L16</f>
        <v>6</v>
      </c>
      <c r="E14" s="49">
        <f>'Race 2'!I16</f>
        <v>6</v>
      </c>
      <c r="F14" s="49">
        <f>'Race 3'!I16</f>
        <v>6</v>
      </c>
      <c r="G14" s="49">
        <f>'Race 4'!J16</f>
        <v>6</v>
      </c>
      <c r="H14" s="49">
        <f>'Race 5'!I16</f>
        <v>6</v>
      </c>
      <c r="I14" s="49">
        <f>'Race 6'!I16</f>
        <v>6</v>
      </c>
      <c r="J14" s="49">
        <f>'Race 7'!I16</f>
        <v>6</v>
      </c>
      <c r="K14" s="49">
        <f>'Race 8'!I16</f>
        <v>6</v>
      </c>
      <c r="L14" s="49">
        <f>'Race 9'!I16</f>
        <v>6</v>
      </c>
      <c r="M14" s="49">
        <f>'Race 10'!I16</f>
        <v>6</v>
      </c>
      <c r="N14" s="49">
        <f>'Race 11'!I16</f>
        <v>6</v>
      </c>
      <c r="O14" s="49">
        <f t="shared" si="0"/>
        <v>66</v>
      </c>
      <c r="P14" s="49">
        <v>6</v>
      </c>
      <c r="Q14" s="55">
        <f t="shared" si="1"/>
        <v>60</v>
      </c>
      <c r="R14" s="50"/>
    </row>
    <row r="15" spans="1:18" s="16" customFormat="1" ht="13.5">
      <c r="A15" s="52" t="str">
        <f>'Race 1'!A17</f>
        <v>Xena Warrior Princess</v>
      </c>
      <c r="B15" s="72">
        <f>'Race 1'!B17</f>
        <v>4655</v>
      </c>
      <c r="C15" s="52" t="str">
        <f>'Race 1'!C17</f>
        <v>C. Howe</v>
      </c>
      <c r="D15" s="49">
        <f>'Race 1'!L17</f>
        <v>6</v>
      </c>
      <c r="E15" s="49">
        <f>'Race 2'!I17</f>
        <v>6</v>
      </c>
      <c r="F15" s="49">
        <f>'Race 3'!I17</f>
        <v>6</v>
      </c>
      <c r="G15" s="49">
        <f>'Race 4'!J17</f>
        <v>6</v>
      </c>
      <c r="H15" s="49">
        <f>'Race 5'!I17</f>
        <v>6</v>
      </c>
      <c r="I15" s="49">
        <f>'Race 6'!I17</f>
        <v>6</v>
      </c>
      <c r="J15" s="49">
        <f>'Race 7'!I17</f>
        <v>6</v>
      </c>
      <c r="K15" s="49">
        <f>'Race 8'!I17</f>
        <v>6</v>
      </c>
      <c r="L15" s="49">
        <f>'Race 9'!I17</f>
        <v>6</v>
      </c>
      <c r="M15" s="49">
        <f>'Race 10'!I17</f>
        <v>6</v>
      </c>
      <c r="N15" s="49">
        <f>'Race 11'!I17</f>
        <v>6</v>
      </c>
      <c r="O15" s="49">
        <f t="shared" si="0"/>
        <v>66</v>
      </c>
      <c r="P15" s="49">
        <v>6</v>
      </c>
      <c r="Q15" s="55">
        <f t="shared" si="1"/>
        <v>60</v>
      </c>
      <c r="R15" s="50"/>
    </row>
    <row r="16" spans="1:18" s="16" customFormat="1" ht="13.5">
      <c r="A16" s="52" t="str">
        <f>'Race 1'!A18</f>
        <v>Firefly</v>
      </c>
      <c r="B16" s="72">
        <f>'Race 1'!B18</f>
        <v>2939</v>
      </c>
      <c r="C16" s="52" t="str">
        <f>'Race 1'!C18</f>
        <v>B. Wilson</v>
      </c>
      <c r="D16" s="49">
        <f>'Race 1'!L18</f>
        <v>6</v>
      </c>
      <c r="E16" s="49">
        <f>'Race 2'!I18</f>
        <v>6</v>
      </c>
      <c r="F16" s="49">
        <f>'Race 3'!I18</f>
        <v>6</v>
      </c>
      <c r="G16" s="49">
        <f>'Race 4'!J18</f>
        <v>6</v>
      </c>
      <c r="H16" s="49">
        <f>'Race 5'!I18</f>
        <v>6</v>
      </c>
      <c r="I16" s="49">
        <f>'Race 6'!I18</f>
        <v>6</v>
      </c>
      <c r="J16" s="49">
        <f>'Race 7'!I18</f>
        <v>6</v>
      </c>
      <c r="K16" s="49">
        <f>'Race 8'!I18</f>
        <v>6</v>
      </c>
      <c r="L16" s="49">
        <f>'Race 9'!I18</f>
        <v>6</v>
      </c>
      <c r="M16" s="49">
        <f>'Race 10'!I18</f>
        <v>6</v>
      </c>
      <c r="N16" s="49">
        <f>'Race 11'!I18</f>
        <v>6</v>
      </c>
      <c r="O16" s="49">
        <f t="shared" si="0"/>
        <v>66</v>
      </c>
      <c r="P16" s="49">
        <v>6</v>
      </c>
      <c r="Q16" s="55">
        <f t="shared" si="1"/>
        <v>60</v>
      </c>
      <c r="R16" s="50"/>
    </row>
    <row r="17" spans="1:18" s="16" customFormat="1" ht="13.5">
      <c r="A17" s="52" t="str">
        <f>'Race 1'!A19</f>
        <v>The Duchess</v>
      </c>
      <c r="B17" s="72">
        <f>'Race 1'!B19</f>
        <v>7821</v>
      </c>
      <c r="C17" s="52" t="str">
        <f>'Race 1'!C19</f>
        <v>G. Pollock</v>
      </c>
      <c r="D17" s="49">
        <f>'Race 1'!L19</f>
        <v>6</v>
      </c>
      <c r="E17" s="49">
        <f>'Race 2'!I19</f>
        <v>6</v>
      </c>
      <c r="F17" s="49">
        <f>'Race 3'!I19</f>
        <v>6</v>
      </c>
      <c r="G17" s="49">
        <f>'Race 4'!J19</f>
        <v>6</v>
      </c>
      <c r="H17" s="49">
        <f>'Race 5'!I19</f>
        <v>6</v>
      </c>
      <c r="I17" s="49">
        <f>'Race 6'!I19</f>
        <v>1</v>
      </c>
      <c r="J17" s="49">
        <f>'Race 7'!I19</f>
        <v>6</v>
      </c>
      <c r="K17" s="49">
        <f>'Race 8'!I19</f>
        <v>6</v>
      </c>
      <c r="L17" s="49">
        <f>'Race 9'!I19</f>
        <v>6</v>
      </c>
      <c r="M17" s="49">
        <f>'Race 10'!I19</f>
        <v>6</v>
      </c>
      <c r="N17" s="49">
        <f>'Race 11'!I19</f>
        <v>6</v>
      </c>
      <c r="O17" s="49">
        <f t="shared" si="0"/>
        <v>61</v>
      </c>
      <c r="P17" s="49">
        <v>6</v>
      </c>
      <c r="Q17" s="55">
        <f t="shared" si="1"/>
        <v>55</v>
      </c>
      <c r="R17" s="50">
        <v>2</v>
      </c>
    </row>
    <row r="18" spans="1:18" s="16" customFormat="1" ht="13.5">
      <c r="A18" s="52" t="str">
        <f>'Race 1'!A20</f>
        <v>Belinda's Boat</v>
      </c>
      <c r="B18" s="72"/>
      <c r="C18" s="52" t="str">
        <f>'Race 1'!C20</f>
        <v>Belinda</v>
      </c>
      <c r="D18" s="49">
        <f>'Race 1'!L20</f>
        <v>6</v>
      </c>
      <c r="E18" s="49">
        <f>'Race 2'!I20</f>
        <v>6</v>
      </c>
      <c r="F18" s="49">
        <f>'Race 3'!I20</f>
        <v>6</v>
      </c>
      <c r="G18" s="49">
        <f>'Race 4'!J20</f>
        <v>6</v>
      </c>
      <c r="H18" s="49">
        <f>'Race 5'!I20</f>
        <v>6</v>
      </c>
      <c r="I18" s="49">
        <f>'Race 6'!I20</f>
        <v>6</v>
      </c>
      <c r="J18" s="49">
        <f>'Race 7'!I20</f>
        <v>6</v>
      </c>
      <c r="K18" s="49">
        <f>'Race 8'!I20</f>
        <v>6</v>
      </c>
      <c r="L18" s="49">
        <f>'Race 9'!I20</f>
        <v>6</v>
      </c>
      <c r="M18" s="49">
        <f>'Race 10'!I20</f>
        <v>6</v>
      </c>
      <c r="N18" s="49">
        <f>'Race 11'!I20</f>
        <v>6</v>
      </c>
      <c r="O18" s="49">
        <f t="shared" si="0"/>
        <v>66</v>
      </c>
      <c r="P18" s="49">
        <v>6</v>
      </c>
      <c r="Q18" s="55">
        <f t="shared" si="1"/>
        <v>60</v>
      </c>
      <c r="R18" s="50"/>
    </row>
    <row r="19" spans="1:18" s="16" customFormat="1" ht="13.5">
      <c r="A19" s="52" t="str">
        <f>'Race 1'!A21</f>
        <v>Mark's Boat</v>
      </c>
      <c r="B19" s="72">
        <f>'Race 1'!B21</f>
        <v>55</v>
      </c>
      <c r="C19" s="52" t="str">
        <f>'Race 1'!C21</f>
        <v>M Rutherford</v>
      </c>
      <c r="D19" s="49">
        <f>'Race 1'!L21</f>
        <v>6</v>
      </c>
      <c r="E19" s="49">
        <f>'Race 2'!I21</f>
        <v>6</v>
      </c>
      <c r="F19" s="49">
        <f>'Race 3'!I21</f>
        <v>6</v>
      </c>
      <c r="G19" s="49">
        <f>'Race 4'!J21</f>
        <v>6</v>
      </c>
      <c r="H19" s="49">
        <f>'Race 5'!I21</f>
        <v>6</v>
      </c>
      <c r="I19" s="49">
        <f>'Race 6'!I21</f>
        <v>6</v>
      </c>
      <c r="J19" s="49">
        <f>'Race 7'!I21</f>
        <v>6</v>
      </c>
      <c r="K19" s="49">
        <f>'Race 8'!I21</f>
        <v>6</v>
      </c>
      <c r="L19" s="49">
        <f>'Race 9'!I21</f>
        <v>6</v>
      </c>
      <c r="M19" s="49">
        <f>'Race 10'!I21</f>
        <v>6</v>
      </c>
      <c r="N19" s="49">
        <f>'Race 11'!I21</f>
        <v>6</v>
      </c>
      <c r="O19" s="49">
        <f t="shared" si="0"/>
        <v>66</v>
      </c>
      <c r="P19" s="49">
        <v>6</v>
      </c>
      <c r="Q19" s="55">
        <f t="shared" si="1"/>
        <v>60</v>
      </c>
      <c r="R19" s="50"/>
    </row>
    <row r="20" spans="1:18" s="51" customFormat="1" ht="13.5">
      <c r="A20" s="52"/>
      <c r="B20" s="53"/>
      <c r="C20" s="54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5"/>
      <c r="R20" s="50"/>
    </row>
    <row r="21" spans="1:18" s="16" customFormat="1" ht="13.5">
      <c r="A21" s="52"/>
      <c r="B21" s="53"/>
      <c r="C21" s="54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5"/>
      <c r="R21" s="50"/>
    </row>
    <row r="22" spans="1:18" s="16" customFormat="1" ht="13.5">
      <c r="A22" s="52"/>
      <c r="B22" s="53"/>
      <c r="C22" s="54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5"/>
      <c r="R22" s="50"/>
    </row>
    <row r="23" spans="1:18" s="16" customFormat="1" ht="13.5">
      <c r="A23" s="52"/>
      <c r="B23" s="53"/>
      <c r="C23" s="54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71"/>
      <c r="P23" s="49"/>
      <c r="Q23" s="55"/>
      <c r="R23" s="50"/>
    </row>
    <row r="24" spans="1:18" s="16" customFormat="1" ht="13.5">
      <c r="A24" s="52"/>
      <c r="B24" s="53"/>
      <c r="C24" s="54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5"/>
      <c r="R24" s="56"/>
    </row>
    <row r="25" spans="1:18" s="16" customFormat="1" ht="13.5">
      <c r="A25" s="52"/>
      <c r="B25" s="53"/>
      <c r="C25" s="5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5"/>
      <c r="R25" s="56"/>
    </row>
    <row r="26" spans="1:18" s="16" customFormat="1" ht="13.5">
      <c r="A26" s="52"/>
      <c r="B26" s="72"/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5"/>
      <c r="R26" s="56"/>
    </row>
    <row r="27" spans="1:18" s="16" customFormat="1" ht="13.5">
      <c r="A27" s="20"/>
      <c r="B27" s="21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9"/>
      <c r="P27" s="39"/>
      <c r="Q27" s="40"/>
      <c r="R27" s="40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78" r:id="rId1"/>
  <headerFooter alignWithMargins="0">
    <oddHeader>&amp;C&amp;"Times New Roman,Bold"&amp;22Parramatta River Sailing Club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F5" sqref="F5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574218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42187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64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2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66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51</v>
      </c>
      <c r="L4" s="33"/>
    </row>
    <row r="5" spans="1:12" s="16" customFormat="1" ht="13.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3.5">
      <c r="A6" s="29" t="s">
        <v>5</v>
      </c>
      <c r="B6" s="35" t="s">
        <v>69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.75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44</v>
      </c>
      <c r="B10" s="48" t="s">
        <v>45</v>
      </c>
      <c r="C10" s="73" t="s">
        <v>47</v>
      </c>
      <c r="D10" s="75">
        <v>0</v>
      </c>
      <c r="E10" s="58">
        <v>0.27064814814814814</v>
      </c>
      <c r="F10" s="59">
        <v>1</v>
      </c>
      <c r="G10" s="58">
        <f>E10-D10</f>
        <v>0.27064814814814814</v>
      </c>
      <c r="H10" s="45">
        <v>2</v>
      </c>
      <c r="I10" s="45">
        <v>2</v>
      </c>
      <c r="J10" s="53">
        <f>SUM(Total!D8:E8)</f>
        <v>8</v>
      </c>
      <c r="K10" s="75">
        <v>0</v>
      </c>
      <c r="L10" s="60"/>
      <c r="M10" s="61"/>
    </row>
    <row r="11" spans="1:13" s="16" customFormat="1" ht="27.75">
      <c r="A11" s="42" t="s">
        <v>38</v>
      </c>
      <c r="B11" s="43" t="s">
        <v>29</v>
      </c>
      <c r="C11" s="44" t="s">
        <v>19</v>
      </c>
      <c r="D11" s="75">
        <v>0.005555555555555556</v>
      </c>
      <c r="E11" s="58"/>
      <c r="F11" s="59"/>
      <c r="G11" s="58"/>
      <c r="H11" s="45"/>
      <c r="I11" s="45">
        <v>6</v>
      </c>
      <c r="J11" s="53">
        <f>SUM(Total!D9:E9)</f>
        <v>12</v>
      </c>
      <c r="K11" s="75">
        <v>0.005555555555555556</v>
      </c>
      <c r="L11" s="60"/>
      <c r="M11" s="61"/>
    </row>
    <row r="12" spans="1:13" s="16" customFormat="1" ht="13.5">
      <c r="A12" s="74" t="s">
        <v>52</v>
      </c>
      <c r="B12" s="17">
        <v>5653</v>
      </c>
      <c r="C12" s="74" t="s">
        <v>53</v>
      </c>
      <c r="D12" s="75">
        <v>0.015972222222222224</v>
      </c>
      <c r="E12" s="58"/>
      <c r="F12" s="59"/>
      <c r="G12" s="58"/>
      <c r="H12" s="45"/>
      <c r="I12" s="45">
        <v>6</v>
      </c>
      <c r="J12" s="53">
        <f>SUM(Total!D10:E10)</f>
        <v>12</v>
      </c>
      <c r="K12" s="75">
        <v>0.015972222222222224</v>
      </c>
      <c r="L12" s="60"/>
      <c r="M12" s="61"/>
    </row>
    <row r="13" spans="1:13" s="16" customFormat="1" ht="13.5">
      <c r="A13" s="74" t="s">
        <v>54</v>
      </c>
      <c r="B13" s="17"/>
      <c r="C13" s="74" t="s">
        <v>50</v>
      </c>
      <c r="D13" s="75">
        <v>0.009722222222222222</v>
      </c>
      <c r="E13" s="58"/>
      <c r="F13" s="59"/>
      <c r="G13" s="58"/>
      <c r="H13" s="45"/>
      <c r="I13" s="45">
        <v>6</v>
      </c>
      <c r="J13" s="53">
        <f>SUM(Total!D11:E11)</f>
        <v>12</v>
      </c>
      <c r="K13" s="75">
        <v>0.009722222222222222</v>
      </c>
      <c r="L13" s="60"/>
      <c r="M13" s="61"/>
    </row>
    <row r="14" spans="1:13" s="16" customFormat="1" ht="13.5">
      <c r="A14" s="74" t="s">
        <v>55</v>
      </c>
      <c r="B14" s="17">
        <v>610</v>
      </c>
      <c r="C14" s="74" t="s">
        <v>56</v>
      </c>
      <c r="D14" s="75">
        <v>0.011111111111111112</v>
      </c>
      <c r="E14" s="58">
        <v>0.27542824074074074</v>
      </c>
      <c r="F14" s="59">
        <v>2</v>
      </c>
      <c r="G14" s="58">
        <f>E14-D14</f>
        <v>0.2643171296296296</v>
      </c>
      <c r="H14" s="45">
        <v>1</v>
      </c>
      <c r="I14" s="45">
        <v>1</v>
      </c>
      <c r="J14" s="53">
        <f>SUM(Total!D12:E12)</f>
        <v>7</v>
      </c>
      <c r="K14" s="75">
        <v>0.010416666666666666</v>
      </c>
      <c r="L14" s="60" t="s">
        <v>68</v>
      </c>
      <c r="M14" s="64"/>
    </row>
    <row r="15" spans="1:13" s="16" customFormat="1" ht="13.5">
      <c r="A15" s="69" t="s">
        <v>39</v>
      </c>
      <c r="B15" s="45" t="s">
        <v>40</v>
      </c>
      <c r="C15" s="44" t="s">
        <v>41</v>
      </c>
      <c r="D15" s="75">
        <v>0.013194444444444444</v>
      </c>
      <c r="E15" s="58"/>
      <c r="F15" s="45"/>
      <c r="G15" s="58"/>
      <c r="H15" s="45"/>
      <c r="I15" s="45">
        <v>6</v>
      </c>
      <c r="J15" s="53">
        <f>SUM(Total!D13:E13)</f>
        <v>12</v>
      </c>
      <c r="K15" s="75">
        <v>0.013194444444444444</v>
      </c>
      <c r="L15" s="60"/>
      <c r="M15" s="65"/>
    </row>
    <row r="16" spans="1:13" s="16" customFormat="1" ht="13.5">
      <c r="A16" s="70" t="s">
        <v>46</v>
      </c>
      <c r="B16" s="68">
        <v>1925</v>
      </c>
      <c r="C16" s="67" t="s">
        <v>43</v>
      </c>
      <c r="D16" s="75">
        <v>0.015277777777777777</v>
      </c>
      <c r="E16" s="58"/>
      <c r="F16" s="45"/>
      <c r="G16" s="58"/>
      <c r="H16" s="45"/>
      <c r="I16" s="45">
        <v>6</v>
      </c>
      <c r="J16" s="53">
        <f>SUM(Total!D14:E14)</f>
        <v>12</v>
      </c>
      <c r="K16" s="75">
        <v>0.015277777777777777</v>
      </c>
      <c r="L16" s="60"/>
      <c r="M16" s="65"/>
    </row>
    <row r="17" spans="1:13" s="16" customFormat="1" ht="13.5">
      <c r="A17" s="69" t="s">
        <v>42</v>
      </c>
      <c r="B17" s="45">
        <v>4655</v>
      </c>
      <c r="C17" s="44" t="s">
        <v>37</v>
      </c>
      <c r="D17" s="75">
        <v>0.014583333333333332</v>
      </c>
      <c r="E17" s="58"/>
      <c r="F17" s="59"/>
      <c r="G17" s="58"/>
      <c r="H17" s="45"/>
      <c r="I17" s="45">
        <v>6</v>
      </c>
      <c r="J17" s="53">
        <f>SUM(Total!D15:E15)</f>
        <v>12</v>
      </c>
      <c r="K17" s="75">
        <v>0.014583333333333332</v>
      </c>
      <c r="L17" s="62"/>
      <c r="M17" s="61"/>
    </row>
    <row r="18" spans="1:13" s="16" customFormat="1" ht="13.5">
      <c r="A18" s="69" t="s">
        <v>18</v>
      </c>
      <c r="B18" s="45">
        <v>2939</v>
      </c>
      <c r="C18" s="44" t="s">
        <v>19</v>
      </c>
      <c r="D18" s="75">
        <v>0.014583333333333332</v>
      </c>
      <c r="E18" s="58"/>
      <c r="F18" s="66"/>
      <c r="G18" s="58"/>
      <c r="H18" s="46"/>
      <c r="I18" s="45">
        <v>6</v>
      </c>
      <c r="J18" s="53">
        <f>SUM(Total!D16:E16)</f>
        <v>12</v>
      </c>
      <c r="K18" s="75">
        <v>0.014583333333333332</v>
      </c>
      <c r="L18" s="63"/>
      <c r="M18" s="64"/>
    </row>
    <row r="19" spans="1:13" s="16" customFormat="1" ht="13.5">
      <c r="A19" s="74" t="s">
        <v>48</v>
      </c>
      <c r="B19" s="17">
        <v>7821</v>
      </c>
      <c r="C19" s="74" t="s">
        <v>49</v>
      </c>
      <c r="D19" s="75">
        <v>0.013194444444444444</v>
      </c>
      <c r="E19" s="58"/>
      <c r="F19" s="17"/>
      <c r="G19" s="58"/>
      <c r="H19" s="17"/>
      <c r="I19" s="45">
        <v>6</v>
      </c>
      <c r="J19" s="53">
        <f>SUM(Total!D17:E17)</f>
        <v>12</v>
      </c>
      <c r="K19" s="75">
        <v>0.013194444444444444</v>
      </c>
      <c r="L19" s="38"/>
      <c r="M19" s="24"/>
    </row>
    <row r="20" spans="1:13" s="16" customFormat="1" ht="13.5">
      <c r="A20" s="74" t="s">
        <v>60</v>
      </c>
      <c r="B20" s="17"/>
      <c r="C20" s="74" t="s">
        <v>61</v>
      </c>
      <c r="D20" s="75">
        <v>0.027777777777777776</v>
      </c>
      <c r="E20" s="81"/>
      <c r="F20" s="17"/>
      <c r="G20" s="58"/>
      <c r="H20" s="17"/>
      <c r="I20" s="45">
        <v>6</v>
      </c>
      <c r="J20" s="53">
        <f>SUM(Total!D18:E18)</f>
        <v>12</v>
      </c>
      <c r="K20" s="75">
        <v>0.027777777777777776</v>
      </c>
      <c r="L20" s="38"/>
      <c r="M20" s="24"/>
    </row>
    <row r="21" spans="1:13" s="16" customFormat="1" ht="13.5">
      <c r="A21" s="67" t="s">
        <v>63</v>
      </c>
      <c r="B21" s="68">
        <v>55</v>
      </c>
      <c r="C21" s="67" t="s">
        <v>62</v>
      </c>
      <c r="D21" s="75">
        <v>0.001388888888888889</v>
      </c>
      <c r="E21" s="81"/>
      <c r="F21" s="17"/>
      <c r="G21" s="81"/>
      <c r="H21" s="17"/>
      <c r="I21" s="45">
        <v>6</v>
      </c>
      <c r="J21" s="53">
        <f>SUM(Total!D19:E19)</f>
        <v>12</v>
      </c>
      <c r="K21" s="75">
        <v>0.001388888888888889</v>
      </c>
      <c r="L21" s="38"/>
      <c r="M21" s="24"/>
    </row>
    <row r="22" spans="1:13" s="16" customFormat="1" ht="13.5">
      <c r="A22" s="74"/>
      <c r="B22" s="17"/>
      <c r="C22" s="74"/>
      <c r="D22" s="80"/>
      <c r="E22" s="81"/>
      <c r="F22" s="17"/>
      <c r="G22" s="81"/>
      <c r="H22" s="17"/>
      <c r="I22" s="46"/>
      <c r="J22" s="82"/>
      <c r="K22" s="80"/>
      <c r="L22" s="38"/>
      <c r="M22" s="24"/>
    </row>
    <row r="23" spans="1:13" s="16" customFormat="1" ht="13.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E27" sqref="E27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574218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42187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64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3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70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51</v>
      </c>
      <c r="L4" s="33"/>
    </row>
    <row r="5" spans="1:12" s="16" customFormat="1" ht="13.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3.5">
      <c r="A6" s="29" t="s">
        <v>5</v>
      </c>
      <c r="B6" s="35" t="s">
        <v>69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.75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44</v>
      </c>
      <c r="B10" s="48" t="s">
        <v>45</v>
      </c>
      <c r="C10" s="73" t="s">
        <v>47</v>
      </c>
      <c r="D10" s="75">
        <v>0</v>
      </c>
      <c r="E10" s="58">
        <v>0.28177083333333336</v>
      </c>
      <c r="F10" s="59">
        <v>1</v>
      </c>
      <c r="G10" s="58">
        <f>E10-D10</f>
        <v>0.28177083333333336</v>
      </c>
      <c r="H10" s="45">
        <v>1</v>
      </c>
      <c r="I10" s="45">
        <v>1</v>
      </c>
      <c r="J10" s="53">
        <f>SUM(Total!D8:F8)</f>
        <v>9</v>
      </c>
      <c r="K10" s="75">
        <v>0</v>
      </c>
      <c r="L10" s="60"/>
      <c r="M10" s="61"/>
    </row>
    <row r="11" spans="1:13" s="16" customFormat="1" ht="27.75">
      <c r="A11" s="42" t="s">
        <v>38</v>
      </c>
      <c r="B11" s="43" t="s">
        <v>29</v>
      </c>
      <c r="C11" s="44" t="s">
        <v>19</v>
      </c>
      <c r="D11" s="75">
        <v>0.005555555555555556</v>
      </c>
      <c r="E11" s="58"/>
      <c r="F11" s="59"/>
      <c r="G11" s="58"/>
      <c r="H11" s="45"/>
      <c r="I11" s="45">
        <v>6</v>
      </c>
      <c r="J11" s="53">
        <f>SUM(Total!D9:F9)</f>
        <v>18</v>
      </c>
      <c r="K11" s="75">
        <v>0.005555555555555556</v>
      </c>
      <c r="L11" s="60"/>
      <c r="M11" s="61"/>
    </row>
    <row r="12" spans="1:13" s="16" customFormat="1" ht="13.5">
      <c r="A12" s="74" t="s">
        <v>52</v>
      </c>
      <c r="B12" s="17">
        <v>5653</v>
      </c>
      <c r="C12" s="74" t="s">
        <v>53</v>
      </c>
      <c r="D12" s="75">
        <v>0.015972222222222224</v>
      </c>
      <c r="E12" s="58"/>
      <c r="F12" s="59"/>
      <c r="G12" s="58"/>
      <c r="H12" s="45"/>
      <c r="I12" s="45">
        <v>6</v>
      </c>
      <c r="J12" s="53">
        <f>SUM(Total!D10:F10)</f>
        <v>18</v>
      </c>
      <c r="K12" s="75">
        <v>0.015972222222222224</v>
      </c>
      <c r="L12" s="60"/>
      <c r="M12" s="61"/>
    </row>
    <row r="13" spans="1:13" s="16" customFormat="1" ht="13.5">
      <c r="A13" s="74" t="s">
        <v>54</v>
      </c>
      <c r="B13" s="17"/>
      <c r="C13" s="74" t="s">
        <v>50</v>
      </c>
      <c r="D13" s="75">
        <v>0.009722222222222222</v>
      </c>
      <c r="E13" s="58"/>
      <c r="F13" s="59"/>
      <c r="G13" s="58"/>
      <c r="H13" s="45"/>
      <c r="I13" s="45">
        <v>6</v>
      </c>
      <c r="J13" s="53">
        <f>SUM(Total!D11:F11)</f>
        <v>18</v>
      </c>
      <c r="K13" s="75">
        <v>0.009722222222222222</v>
      </c>
      <c r="L13" s="60"/>
      <c r="M13" s="61"/>
    </row>
    <row r="14" spans="1:13" s="16" customFormat="1" ht="13.5">
      <c r="A14" s="74" t="s">
        <v>55</v>
      </c>
      <c r="B14" s="17">
        <v>610</v>
      </c>
      <c r="C14" s="74" t="s">
        <v>56</v>
      </c>
      <c r="D14" s="75">
        <v>0.010416666666666666</v>
      </c>
      <c r="E14" s="58"/>
      <c r="F14" s="59"/>
      <c r="G14" s="58"/>
      <c r="H14" s="45"/>
      <c r="I14" s="45">
        <v>6</v>
      </c>
      <c r="J14" s="53">
        <f>SUM(Total!D12:F12)</f>
        <v>13</v>
      </c>
      <c r="K14" s="75">
        <v>0.010416666666666666</v>
      </c>
      <c r="L14" s="60"/>
      <c r="M14" s="64"/>
    </row>
    <row r="15" spans="1:13" s="16" customFormat="1" ht="13.5">
      <c r="A15" s="69" t="s">
        <v>39</v>
      </c>
      <c r="B15" s="45" t="s">
        <v>40</v>
      </c>
      <c r="C15" s="44" t="s">
        <v>41</v>
      </c>
      <c r="D15" s="75">
        <v>0.013194444444444444</v>
      </c>
      <c r="E15" s="58"/>
      <c r="F15" s="45"/>
      <c r="G15" s="58"/>
      <c r="H15" s="45"/>
      <c r="I15" s="45">
        <v>6</v>
      </c>
      <c r="J15" s="53">
        <f>SUM(Total!D13:F13)</f>
        <v>18</v>
      </c>
      <c r="K15" s="75">
        <v>0.013194444444444444</v>
      </c>
      <c r="L15" s="60"/>
      <c r="M15" s="65"/>
    </row>
    <row r="16" spans="1:13" s="16" customFormat="1" ht="13.5">
      <c r="A16" s="70" t="s">
        <v>46</v>
      </c>
      <c r="B16" s="68">
        <v>1925</v>
      </c>
      <c r="C16" s="67" t="s">
        <v>43</v>
      </c>
      <c r="D16" s="75">
        <v>0.015277777777777777</v>
      </c>
      <c r="E16" s="58"/>
      <c r="F16" s="45"/>
      <c r="G16" s="58"/>
      <c r="H16" s="45"/>
      <c r="I16" s="45">
        <v>6</v>
      </c>
      <c r="J16" s="53">
        <f>SUM(Total!D14:F14)</f>
        <v>18</v>
      </c>
      <c r="K16" s="75">
        <v>0.015277777777777777</v>
      </c>
      <c r="L16" s="60"/>
      <c r="M16" s="65"/>
    </row>
    <row r="17" spans="1:13" s="16" customFormat="1" ht="13.5">
      <c r="A17" s="69" t="s">
        <v>42</v>
      </c>
      <c r="B17" s="45">
        <v>4655</v>
      </c>
      <c r="C17" s="44" t="s">
        <v>37</v>
      </c>
      <c r="D17" s="75">
        <v>0.014583333333333332</v>
      </c>
      <c r="E17" s="58"/>
      <c r="F17" s="59"/>
      <c r="G17" s="58"/>
      <c r="H17" s="45"/>
      <c r="I17" s="45">
        <v>6</v>
      </c>
      <c r="J17" s="53">
        <f>SUM(Total!D15:F15)</f>
        <v>18</v>
      </c>
      <c r="K17" s="75">
        <v>0.014583333333333332</v>
      </c>
      <c r="L17" s="62"/>
      <c r="M17" s="61"/>
    </row>
    <row r="18" spans="1:13" s="16" customFormat="1" ht="13.5">
      <c r="A18" s="69" t="s">
        <v>18</v>
      </c>
      <c r="B18" s="45">
        <v>2939</v>
      </c>
      <c r="C18" s="44" t="s">
        <v>19</v>
      </c>
      <c r="D18" s="75">
        <v>0.014583333333333332</v>
      </c>
      <c r="E18" s="58"/>
      <c r="F18" s="66"/>
      <c r="G18" s="58"/>
      <c r="H18" s="46"/>
      <c r="I18" s="45">
        <v>6</v>
      </c>
      <c r="J18" s="53">
        <f>SUM(Total!D16:F16)</f>
        <v>18</v>
      </c>
      <c r="K18" s="75">
        <v>0.014583333333333332</v>
      </c>
      <c r="L18" s="63"/>
      <c r="M18" s="64"/>
    </row>
    <row r="19" spans="1:13" s="16" customFormat="1" ht="13.5">
      <c r="A19" s="74" t="s">
        <v>48</v>
      </c>
      <c r="B19" s="17">
        <v>7821</v>
      </c>
      <c r="C19" s="74" t="s">
        <v>49</v>
      </c>
      <c r="D19" s="75">
        <v>0.013194444444444444</v>
      </c>
      <c r="E19" s="58"/>
      <c r="F19" s="17"/>
      <c r="G19" s="58"/>
      <c r="H19" s="17"/>
      <c r="I19" s="45">
        <v>6</v>
      </c>
      <c r="J19" s="53">
        <f>SUM(Total!D17:F17)</f>
        <v>18</v>
      </c>
      <c r="K19" s="75">
        <v>0.013194444444444444</v>
      </c>
      <c r="L19" s="38"/>
      <c r="M19" s="24"/>
    </row>
    <row r="20" spans="1:13" s="16" customFormat="1" ht="13.5">
      <c r="A20" s="74" t="s">
        <v>60</v>
      </c>
      <c r="B20" s="17"/>
      <c r="C20" s="74" t="s">
        <v>61</v>
      </c>
      <c r="D20" s="75">
        <v>0.027777777777777776</v>
      </c>
      <c r="E20" s="58"/>
      <c r="F20" s="17"/>
      <c r="G20" s="58"/>
      <c r="H20" s="17"/>
      <c r="I20" s="45">
        <v>6</v>
      </c>
      <c r="J20" s="53">
        <f>SUM(Total!D18:F18)</f>
        <v>18</v>
      </c>
      <c r="K20" s="75">
        <v>0.027777777777777776</v>
      </c>
      <c r="L20" s="38"/>
      <c r="M20" s="24"/>
    </row>
    <row r="21" spans="1:13" s="16" customFormat="1" ht="13.5">
      <c r="A21" s="67" t="s">
        <v>63</v>
      </c>
      <c r="B21" s="68">
        <v>55</v>
      </c>
      <c r="C21" s="67" t="s">
        <v>62</v>
      </c>
      <c r="D21" s="75">
        <v>0.001388888888888889</v>
      </c>
      <c r="E21" s="58"/>
      <c r="F21" s="17"/>
      <c r="G21" s="81"/>
      <c r="H21" s="17"/>
      <c r="I21" s="45">
        <v>6</v>
      </c>
      <c r="J21" s="53">
        <f>SUM(Total!D19:F19)</f>
        <v>18</v>
      </c>
      <c r="K21" s="75">
        <v>0.001388888888888889</v>
      </c>
      <c r="L21" s="38"/>
      <c r="M21" s="24"/>
    </row>
    <row r="22" spans="1:13" s="16" customFormat="1" ht="13.5">
      <c r="A22" s="74"/>
      <c r="B22" s="17"/>
      <c r="C22" s="74"/>
      <c r="D22" s="80"/>
      <c r="E22" s="58"/>
      <c r="F22" s="17"/>
      <c r="G22" s="81"/>
      <c r="H22" s="17"/>
      <c r="I22" s="46"/>
      <c r="J22" s="82"/>
      <c r="K22" s="80"/>
      <c r="L22" s="38"/>
      <c r="M22" s="24"/>
    </row>
    <row r="23" spans="1:13" s="16" customFormat="1" ht="13.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J10" sqref="J10:K21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574218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42187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64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4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71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51</v>
      </c>
      <c r="L4" s="33"/>
    </row>
    <row r="5" spans="1:12" s="16" customFormat="1" ht="13.5">
      <c r="A5" s="29" t="s">
        <v>4</v>
      </c>
      <c r="B5" s="35"/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3.5">
      <c r="A6" s="29" t="s">
        <v>5</v>
      </c>
      <c r="B6" s="35"/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.75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44</v>
      </c>
      <c r="B10" s="48" t="s">
        <v>45</v>
      </c>
      <c r="C10" s="73" t="s">
        <v>47</v>
      </c>
      <c r="D10" s="75">
        <v>0</v>
      </c>
      <c r="E10" s="84" t="s">
        <v>67</v>
      </c>
      <c r="F10" s="59"/>
      <c r="G10" s="58"/>
      <c r="H10" s="45"/>
      <c r="I10" s="45"/>
      <c r="J10" s="53">
        <v>6</v>
      </c>
      <c r="K10" s="75">
        <v>0</v>
      </c>
      <c r="L10" s="60"/>
      <c r="M10" s="61"/>
    </row>
    <row r="11" spans="1:13" s="16" customFormat="1" ht="27.75">
      <c r="A11" s="42" t="s">
        <v>38</v>
      </c>
      <c r="B11" s="43" t="s">
        <v>29</v>
      </c>
      <c r="C11" s="44" t="s">
        <v>19</v>
      </c>
      <c r="D11" s="75">
        <v>0.005555555555555556</v>
      </c>
      <c r="E11" s="85"/>
      <c r="F11" s="59"/>
      <c r="G11" s="58"/>
      <c r="H11" s="45"/>
      <c r="I11" s="45"/>
      <c r="J11" s="53">
        <v>6</v>
      </c>
      <c r="K11" s="75">
        <v>0.005555555555555556</v>
      </c>
      <c r="L11" s="60"/>
      <c r="M11" s="61"/>
    </row>
    <row r="12" spans="1:13" s="16" customFormat="1" ht="13.5">
      <c r="A12" s="74" t="s">
        <v>52</v>
      </c>
      <c r="B12" s="17">
        <v>5653</v>
      </c>
      <c r="C12" s="74" t="s">
        <v>53</v>
      </c>
      <c r="D12" s="75">
        <v>0.015972222222222224</v>
      </c>
      <c r="E12" s="85"/>
      <c r="F12" s="59"/>
      <c r="G12" s="58"/>
      <c r="H12" s="45"/>
      <c r="I12" s="45"/>
      <c r="J12" s="53">
        <v>6</v>
      </c>
      <c r="K12" s="75">
        <v>0.015972222222222224</v>
      </c>
      <c r="L12" s="60"/>
      <c r="M12" s="61"/>
    </row>
    <row r="13" spans="1:13" s="16" customFormat="1" ht="13.5">
      <c r="A13" s="74" t="s">
        <v>54</v>
      </c>
      <c r="B13" s="17"/>
      <c r="C13" s="74" t="s">
        <v>50</v>
      </c>
      <c r="D13" s="75">
        <v>0.009722222222222222</v>
      </c>
      <c r="E13" s="85"/>
      <c r="F13" s="59"/>
      <c r="G13" s="58"/>
      <c r="H13" s="45"/>
      <c r="I13" s="45"/>
      <c r="J13" s="53">
        <v>6</v>
      </c>
      <c r="K13" s="75">
        <v>0.009722222222222222</v>
      </c>
      <c r="L13" s="60"/>
      <c r="M13" s="61"/>
    </row>
    <row r="14" spans="1:13" s="16" customFormat="1" ht="13.5">
      <c r="A14" s="74" t="s">
        <v>55</v>
      </c>
      <c r="B14" s="17">
        <v>610</v>
      </c>
      <c r="C14" s="74" t="s">
        <v>56</v>
      </c>
      <c r="D14" s="75">
        <v>0.010416666666666666</v>
      </c>
      <c r="E14" s="85"/>
      <c r="F14" s="59"/>
      <c r="G14" s="58"/>
      <c r="H14" s="45"/>
      <c r="I14" s="45"/>
      <c r="J14" s="53">
        <v>6</v>
      </c>
      <c r="K14" s="75">
        <v>0.010416666666666666</v>
      </c>
      <c r="L14" s="60"/>
      <c r="M14" s="64"/>
    </row>
    <row r="15" spans="1:13" s="16" customFormat="1" ht="13.5">
      <c r="A15" s="69" t="s">
        <v>39</v>
      </c>
      <c r="B15" s="45" t="s">
        <v>40</v>
      </c>
      <c r="C15" s="44" t="s">
        <v>41</v>
      </c>
      <c r="D15" s="75">
        <v>0.013194444444444444</v>
      </c>
      <c r="E15" s="85"/>
      <c r="F15" s="45"/>
      <c r="G15" s="58"/>
      <c r="H15" s="45"/>
      <c r="I15" s="45"/>
      <c r="J15" s="53">
        <v>6</v>
      </c>
      <c r="K15" s="75">
        <v>0.013194444444444444</v>
      </c>
      <c r="L15" s="60"/>
      <c r="M15" s="65"/>
    </row>
    <row r="16" spans="1:13" s="16" customFormat="1" ht="13.5">
      <c r="A16" s="70" t="s">
        <v>46</v>
      </c>
      <c r="B16" s="68">
        <v>1925</v>
      </c>
      <c r="C16" s="67" t="s">
        <v>43</v>
      </c>
      <c r="D16" s="75">
        <v>0.015277777777777777</v>
      </c>
      <c r="E16" s="85"/>
      <c r="F16" s="45"/>
      <c r="G16" s="58"/>
      <c r="H16" s="45"/>
      <c r="I16" s="45"/>
      <c r="J16" s="53">
        <v>6</v>
      </c>
      <c r="K16" s="75">
        <v>0.015277777777777777</v>
      </c>
      <c r="L16" s="60"/>
      <c r="M16" s="65"/>
    </row>
    <row r="17" spans="1:13" s="16" customFormat="1" ht="13.5">
      <c r="A17" s="69" t="s">
        <v>42</v>
      </c>
      <c r="B17" s="45">
        <v>4655</v>
      </c>
      <c r="C17" s="44" t="s">
        <v>37</v>
      </c>
      <c r="D17" s="75">
        <v>0.014583333333333332</v>
      </c>
      <c r="E17" s="85"/>
      <c r="F17" s="59"/>
      <c r="G17" s="58"/>
      <c r="H17" s="45"/>
      <c r="I17" s="45"/>
      <c r="J17" s="53">
        <v>6</v>
      </c>
      <c r="K17" s="75">
        <v>0.014583333333333332</v>
      </c>
      <c r="L17" s="62"/>
      <c r="M17" s="61"/>
    </row>
    <row r="18" spans="1:13" s="16" customFormat="1" ht="13.5">
      <c r="A18" s="69" t="s">
        <v>18</v>
      </c>
      <c r="B18" s="45">
        <v>2939</v>
      </c>
      <c r="C18" s="44" t="s">
        <v>19</v>
      </c>
      <c r="D18" s="75">
        <v>0.014583333333333332</v>
      </c>
      <c r="E18" s="85"/>
      <c r="F18" s="66"/>
      <c r="G18" s="58"/>
      <c r="H18" s="46"/>
      <c r="I18" s="45"/>
      <c r="J18" s="53">
        <v>6</v>
      </c>
      <c r="K18" s="75">
        <v>0.014583333333333332</v>
      </c>
      <c r="L18" s="63"/>
      <c r="M18" s="64"/>
    </row>
    <row r="19" spans="1:13" s="16" customFormat="1" ht="13.5">
      <c r="A19" s="74" t="s">
        <v>48</v>
      </c>
      <c r="B19" s="17">
        <v>7821</v>
      </c>
      <c r="C19" s="74" t="s">
        <v>49</v>
      </c>
      <c r="D19" s="75">
        <v>0.013194444444444444</v>
      </c>
      <c r="E19" s="85"/>
      <c r="F19" s="17"/>
      <c r="G19" s="58"/>
      <c r="H19" s="17"/>
      <c r="I19" s="45"/>
      <c r="J19" s="53">
        <v>6</v>
      </c>
      <c r="K19" s="75">
        <v>0.013194444444444444</v>
      </c>
      <c r="L19" s="38"/>
      <c r="M19" s="24"/>
    </row>
    <row r="20" spans="1:13" s="16" customFormat="1" ht="13.5">
      <c r="A20" s="74" t="s">
        <v>60</v>
      </c>
      <c r="B20" s="17"/>
      <c r="C20" s="74" t="s">
        <v>61</v>
      </c>
      <c r="D20" s="75">
        <v>0.027777777777777776</v>
      </c>
      <c r="E20" s="85"/>
      <c r="F20" s="17"/>
      <c r="G20" s="58"/>
      <c r="H20" s="17"/>
      <c r="I20" s="45"/>
      <c r="J20" s="53">
        <v>6</v>
      </c>
      <c r="K20" s="75">
        <v>0.027777777777777776</v>
      </c>
      <c r="L20" s="38"/>
      <c r="M20" s="24"/>
    </row>
    <row r="21" spans="1:13" s="16" customFormat="1" ht="13.5">
      <c r="A21" s="67" t="s">
        <v>63</v>
      </c>
      <c r="B21" s="68">
        <v>55</v>
      </c>
      <c r="C21" s="67" t="s">
        <v>62</v>
      </c>
      <c r="D21" s="75">
        <v>0.001388888888888889</v>
      </c>
      <c r="E21" s="86"/>
      <c r="F21" s="17"/>
      <c r="G21" s="81"/>
      <c r="H21" s="17"/>
      <c r="I21" s="45"/>
      <c r="J21" s="53">
        <v>6</v>
      </c>
      <c r="K21" s="75">
        <v>0.001388888888888889</v>
      </c>
      <c r="L21" s="38"/>
      <c r="M21" s="24"/>
    </row>
    <row r="22" spans="1:13" s="16" customFormat="1" ht="13.5">
      <c r="A22" s="74"/>
      <c r="B22" s="17"/>
      <c r="C22" s="74"/>
      <c r="D22" s="80"/>
      <c r="E22" s="58"/>
      <c r="F22" s="17"/>
      <c r="G22" s="81"/>
      <c r="H22" s="17"/>
      <c r="I22" s="46"/>
      <c r="J22" s="82"/>
      <c r="K22" s="80"/>
      <c r="L22" s="38"/>
      <c r="M22" s="24"/>
    </row>
    <row r="23" spans="1:13" s="16" customFormat="1" ht="13.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mergeCells count="1">
    <mergeCell ref="E10:E21"/>
  </mergeCells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E10" sqref="E10:E21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574218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42187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64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5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72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51</v>
      </c>
      <c r="L4" s="33"/>
    </row>
    <row r="5" spans="1:12" s="16" customFormat="1" ht="13.5">
      <c r="A5" s="29" t="s">
        <v>4</v>
      </c>
      <c r="B5" s="35"/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3.5">
      <c r="A6" s="29" t="s">
        <v>5</v>
      </c>
      <c r="B6" s="35"/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.75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44</v>
      </c>
      <c r="B10" s="48" t="s">
        <v>45</v>
      </c>
      <c r="C10" s="73" t="s">
        <v>47</v>
      </c>
      <c r="D10" s="75">
        <v>0</v>
      </c>
      <c r="E10" s="84" t="s">
        <v>67</v>
      </c>
      <c r="F10" s="59"/>
      <c r="G10" s="58"/>
      <c r="H10" s="45"/>
      <c r="I10" s="45">
        <v>6</v>
      </c>
      <c r="J10" s="53">
        <f>SUM(Total!D8:H8)</f>
        <v>21</v>
      </c>
      <c r="K10" s="75">
        <v>0</v>
      </c>
      <c r="L10" s="60"/>
      <c r="M10" s="61"/>
    </row>
    <row r="11" spans="1:13" s="16" customFormat="1" ht="27.75">
      <c r="A11" s="42" t="s">
        <v>38</v>
      </c>
      <c r="B11" s="43" t="s">
        <v>29</v>
      </c>
      <c r="C11" s="44" t="s">
        <v>19</v>
      </c>
      <c r="D11" s="75">
        <v>0.005555555555555556</v>
      </c>
      <c r="E11" s="85"/>
      <c r="F11" s="59"/>
      <c r="G11" s="58"/>
      <c r="H11" s="45"/>
      <c r="I11" s="45">
        <v>6</v>
      </c>
      <c r="J11" s="53">
        <f>SUM(Total!D9:H9)</f>
        <v>30</v>
      </c>
      <c r="K11" s="75">
        <v>0.005555555555555556</v>
      </c>
      <c r="L11" s="60"/>
      <c r="M11" s="61"/>
    </row>
    <row r="12" spans="1:13" s="16" customFormat="1" ht="13.5">
      <c r="A12" s="74" t="s">
        <v>52</v>
      </c>
      <c r="B12" s="17">
        <v>5653</v>
      </c>
      <c r="C12" s="74" t="s">
        <v>53</v>
      </c>
      <c r="D12" s="75">
        <v>0.015972222222222224</v>
      </c>
      <c r="E12" s="85"/>
      <c r="F12" s="59"/>
      <c r="G12" s="58"/>
      <c r="H12" s="45"/>
      <c r="I12" s="45">
        <v>6</v>
      </c>
      <c r="J12" s="53">
        <f>SUM(Total!D10:H10)</f>
        <v>30</v>
      </c>
      <c r="K12" s="75">
        <v>0.015972222222222224</v>
      </c>
      <c r="L12" s="60"/>
      <c r="M12" s="61"/>
    </row>
    <row r="13" spans="1:13" s="16" customFormat="1" ht="13.5">
      <c r="A13" s="74" t="s">
        <v>54</v>
      </c>
      <c r="B13" s="17"/>
      <c r="C13" s="74" t="s">
        <v>50</v>
      </c>
      <c r="D13" s="75">
        <v>0.009722222222222222</v>
      </c>
      <c r="E13" s="85"/>
      <c r="F13" s="59"/>
      <c r="G13" s="58"/>
      <c r="H13" s="45"/>
      <c r="I13" s="45">
        <v>6</v>
      </c>
      <c r="J13" s="53">
        <f>SUM(Total!D11:H11)</f>
        <v>30</v>
      </c>
      <c r="K13" s="75">
        <v>0.009722222222222222</v>
      </c>
      <c r="L13" s="60"/>
      <c r="M13" s="61"/>
    </row>
    <row r="14" spans="1:13" s="16" customFormat="1" ht="13.5">
      <c r="A14" s="74" t="s">
        <v>55</v>
      </c>
      <c r="B14" s="17">
        <v>610</v>
      </c>
      <c r="C14" s="74" t="s">
        <v>56</v>
      </c>
      <c r="D14" s="75">
        <v>0.010416666666666666</v>
      </c>
      <c r="E14" s="85"/>
      <c r="F14" s="59"/>
      <c r="G14" s="58"/>
      <c r="H14" s="45"/>
      <c r="I14" s="45">
        <v>6</v>
      </c>
      <c r="J14" s="53">
        <f>SUM(Total!D12:H12)</f>
        <v>25</v>
      </c>
      <c r="K14" s="75">
        <v>0.010416666666666666</v>
      </c>
      <c r="L14" s="60"/>
      <c r="M14" s="64"/>
    </row>
    <row r="15" spans="1:13" s="16" customFormat="1" ht="13.5">
      <c r="A15" s="69" t="s">
        <v>39</v>
      </c>
      <c r="B15" s="45" t="s">
        <v>40</v>
      </c>
      <c r="C15" s="44" t="s">
        <v>41</v>
      </c>
      <c r="D15" s="75">
        <v>0.013194444444444444</v>
      </c>
      <c r="E15" s="85"/>
      <c r="F15" s="45"/>
      <c r="G15" s="58"/>
      <c r="H15" s="45"/>
      <c r="I15" s="45">
        <v>6</v>
      </c>
      <c r="J15" s="53">
        <f>SUM(Total!D13:H13)</f>
        <v>30</v>
      </c>
      <c r="K15" s="75">
        <v>0.013194444444444444</v>
      </c>
      <c r="L15" s="60"/>
      <c r="M15" s="65"/>
    </row>
    <row r="16" spans="1:13" s="16" customFormat="1" ht="13.5">
      <c r="A16" s="70" t="s">
        <v>46</v>
      </c>
      <c r="B16" s="68">
        <v>1925</v>
      </c>
      <c r="C16" s="67" t="s">
        <v>43</v>
      </c>
      <c r="D16" s="75">
        <v>0.015277777777777777</v>
      </c>
      <c r="E16" s="85"/>
      <c r="F16" s="45"/>
      <c r="G16" s="58"/>
      <c r="H16" s="45"/>
      <c r="I16" s="45">
        <v>6</v>
      </c>
      <c r="J16" s="53">
        <f>SUM(Total!D14:H14)</f>
        <v>30</v>
      </c>
      <c r="K16" s="75">
        <v>0.015277777777777777</v>
      </c>
      <c r="L16" s="60"/>
      <c r="M16" s="65"/>
    </row>
    <row r="17" spans="1:13" s="16" customFormat="1" ht="13.5">
      <c r="A17" s="69" t="s">
        <v>42</v>
      </c>
      <c r="B17" s="45">
        <v>4655</v>
      </c>
      <c r="C17" s="44" t="s">
        <v>37</v>
      </c>
      <c r="D17" s="75">
        <v>0.014583333333333332</v>
      </c>
      <c r="E17" s="85"/>
      <c r="F17" s="59"/>
      <c r="G17" s="58"/>
      <c r="H17" s="45"/>
      <c r="I17" s="45">
        <v>6</v>
      </c>
      <c r="J17" s="53">
        <f>SUM(Total!D15:H15)</f>
        <v>30</v>
      </c>
      <c r="K17" s="75">
        <v>0.014583333333333332</v>
      </c>
      <c r="L17" s="62"/>
      <c r="M17" s="61"/>
    </row>
    <row r="18" spans="1:13" s="16" customFormat="1" ht="13.5">
      <c r="A18" s="69" t="s">
        <v>18</v>
      </c>
      <c r="B18" s="45">
        <v>2939</v>
      </c>
      <c r="C18" s="44" t="s">
        <v>19</v>
      </c>
      <c r="D18" s="75">
        <v>0.014583333333333332</v>
      </c>
      <c r="E18" s="85"/>
      <c r="F18" s="66"/>
      <c r="G18" s="58"/>
      <c r="H18" s="46"/>
      <c r="I18" s="45">
        <v>6</v>
      </c>
      <c r="J18" s="53">
        <f>SUM(Total!D16:H16)</f>
        <v>30</v>
      </c>
      <c r="K18" s="75">
        <v>0.014583333333333332</v>
      </c>
      <c r="L18" s="63"/>
      <c r="M18" s="64"/>
    </row>
    <row r="19" spans="1:13" s="16" customFormat="1" ht="13.5">
      <c r="A19" s="74" t="s">
        <v>48</v>
      </c>
      <c r="B19" s="17">
        <v>7821</v>
      </c>
      <c r="C19" s="74" t="s">
        <v>49</v>
      </c>
      <c r="D19" s="75">
        <v>0.013194444444444444</v>
      </c>
      <c r="E19" s="85"/>
      <c r="F19" s="17"/>
      <c r="G19" s="58"/>
      <c r="H19" s="17"/>
      <c r="I19" s="45">
        <v>6</v>
      </c>
      <c r="J19" s="53">
        <f>SUM(Total!D17:H17)</f>
        <v>30</v>
      </c>
      <c r="K19" s="75">
        <v>0.013194444444444444</v>
      </c>
      <c r="L19" s="38"/>
      <c r="M19" s="24"/>
    </row>
    <row r="20" spans="1:13" s="16" customFormat="1" ht="13.5">
      <c r="A20" s="74" t="s">
        <v>60</v>
      </c>
      <c r="B20" s="17"/>
      <c r="C20" s="74" t="s">
        <v>61</v>
      </c>
      <c r="D20" s="75">
        <v>0.027777777777777776</v>
      </c>
      <c r="E20" s="85"/>
      <c r="F20" s="17"/>
      <c r="G20" s="58"/>
      <c r="H20" s="17"/>
      <c r="I20" s="45">
        <v>6</v>
      </c>
      <c r="J20" s="53">
        <f>SUM(Total!D18:H18)</f>
        <v>30</v>
      </c>
      <c r="K20" s="75">
        <v>0.027777777777777776</v>
      </c>
      <c r="L20" s="38"/>
      <c r="M20" s="24"/>
    </row>
    <row r="21" spans="1:13" s="16" customFormat="1" ht="13.5">
      <c r="A21" s="67" t="s">
        <v>63</v>
      </c>
      <c r="B21" s="68">
        <v>55</v>
      </c>
      <c r="C21" s="67" t="s">
        <v>62</v>
      </c>
      <c r="D21" s="75">
        <v>0.001388888888888889</v>
      </c>
      <c r="E21" s="86"/>
      <c r="F21" s="17"/>
      <c r="G21" s="81"/>
      <c r="H21" s="17"/>
      <c r="I21" s="45">
        <v>6</v>
      </c>
      <c r="J21" s="53">
        <f>SUM(Total!D19:H19)</f>
        <v>30</v>
      </c>
      <c r="K21" s="75">
        <v>0.001388888888888889</v>
      </c>
      <c r="L21" s="38"/>
      <c r="M21" s="24"/>
    </row>
    <row r="22" spans="1:13" s="16" customFormat="1" ht="13.5">
      <c r="A22" s="74"/>
      <c r="B22" s="17"/>
      <c r="C22" s="74"/>
      <c r="D22" s="80"/>
      <c r="E22" s="58"/>
      <c r="F22" s="17"/>
      <c r="G22" s="81"/>
      <c r="H22" s="17"/>
      <c r="I22" s="46"/>
      <c r="J22" s="82"/>
      <c r="K22" s="80"/>
      <c r="L22" s="38"/>
      <c r="M22" s="24"/>
    </row>
    <row r="23" spans="1:13" s="16" customFormat="1" ht="13.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mergeCells count="1">
    <mergeCell ref="E10:E21"/>
  </mergeCells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H34" sqref="H34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574218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42187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64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6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73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51</v>
      </c>
      <c r="L4" s="33"/>
    </row>
    <row r="5" spans="1:12" s="16" customFormat="1" ht="13.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3.5">
      <c r="A6" s="29" t="s">
        <v>5</v>
      </c>
      <c r="B6" s="35" t="s">
        <v>69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.75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44</v>
      </c>
      <c r="B10" s="48" t="s">
        <v>45</v>
      </c>
      <c r="C10" s="73" t="s">
        <v>47</v>
      </c>
      <c r="D10" s="75">
        <v>0</v>
      </c>
      <c r="E10" s="58">
        <v>0.2699884259259259</v>
      </c>
      <c r="F10" s="59">
        <v>1</v>
      </c>
      <c r="G10" s="58">
        <f>E10-D10</f>
        <v>0.2699884259259259</v>
      </c>
      <c r="H10" s="45">
        <v>2</v>
      </c>
      <c r="I10" s="45">
        <v>2</v>
      </c>
      <c r="J10" s="53">
        <f>SUM(Total!D8:I8)</f>
        <v>23</v>
      </c>
      <c r="K10" s="75">
        <v>0</v>
      </c>
      <c r="L10" s="60"/>
      <c r="M10" s="61"/>
    </row>
    <row r="11" spans="1:13" s="16" customFormat="1" ht="27.75">
      <c r="A11" s="42" t="s">
        <v>38</v>
      </c>
      <c r="B11" s="43" t="s">
        <v>29</v>
      </c>
      <c r="C11" s="44" t="s">
        <v>19</v>
      </c>
      <c r="D11" s="75">
        <v>0.005555555555555556</v>
      </c>
      <c r="E11" s="58"/>
      <c r="F11" s="59"/>
      <c r="G11" s="58"/>
      <c r="H11" s="45"/>
      <c r="I11" s="45">
        <v>6</v>
      </c>
      <c r="J11" s="53">
        <f>SUM(Total!D9:I9)</f>
        <v>36</v>
      </c>
      <c r="K11" s="75">
        <v>0.005555555555555556</v>
      </c>
      <c r="L11" s="60"/>
      <c r="M11" s="61"/>
    </row>
    <row r="12" spans="1:13" s="16" customFormat="1" ht="13.5">
      <c r="A12" s="74" t="s">
        <v>52</v>
      </c>
      <c r="B12" s="17">
        <v>5653</v>
      </c>
      <c r="C12" s="74" t="s">
        <v>53</v>
      </c>
      <c r="D12" s="75">
        <v>0.015972222222222224</v>
      </c>
      <c r="E12" s="58"/>
      <c r="F12" s="59"/>
      <c r="G12" s="58"/>
      <c r="H12" s="45"/>
      <c r="I12" s="45">
        <v>6</v>
      </c>
      <c r="J12" s="53">
        <f>SUM(Total!D10:I10)</f>
        <v>36</v>
      </c>
      <c r="K12" s="75">
        <v>0.015972222222222224</v>
      </c>
      <c r="L12" s="60"/>
      <c r="M12" s="61"/>
    </row>
    <row r="13" spans="1:13" s="16" customFormat="1" ht="13.5">
      <c r="A13" s="74" t="s">
        <v>54</v>
      </c>
      <c r="B13" s="17"/>
      <c r="C13" s="74" t="s">
        <v>50</v>
      </c>
      <c r="D13" s="75">
        <v>0.009722222222222222</v>
      </c>
      <c r="E13" s="58"/>
      <c r="F13" s="59"/>
      <c r="G13" s="58"/>
      <c r="H13" s="45"/>
      <c r="I13" s="45">
        <v>6</v>
      </c>
      <c r="J13" s="53">
        <f>SUM(Total!D11:I11)</f>
        <v>36</v>
      </c>
      <c r="K13" s="75">
        <v>0.009722222222222222</v>
      </c>
      <c r="L13" s="60"/>
      <c r="M13" s="61"/>
    </row>
    <row r="14" spans="1:13" s="16" customFormat="1" ht="13.5">
      <c r="A14" s="74" t="s">
        <v>55</v>
      </c>
      <c r="B14" s="17">
        <v>610</v>
      </c>
      <c r="C14" s="74" t="s">
        <v>56</v>
      </c>
      <c r="D14" s="75">
        <v>0.010416666666666666</v>
      </c>
      <c r="E14" s="58"/>
      <c r="F14" s="59"/>
      <c r="G14" s="58"/>
      <c r="H14" s="45"/>
      <c r="I14" s="45">
        <v>6</v>
      </c>
      <c r="J14" s="53">
        <f>SUM(Total!D12:I12)</f>
        <v>31</v>
      </c>
      <c r="K14" s="75">
        <v>0.010416666666666666</v>
      </c>
      <c r="L14" s="60"/>
      <c r="M14" s="64"/>
    </row>
    <row r="15" spans="1:13" s="16" customFormat="1" ht="13.5">
      <c r="A15" s="69" t="s">
        <v>39</v>
      </c>
      <c r="B15" s="45" t="s">
        <v>40</v>
      </c>
      <c r="C15" s="44" t="s">
        <v>41</v>
      </c>
      <c r="D15" s="75">
        <v>0.013194444444444444</v>
      </c>
      <c r="E15" s="58"/>
      <c r="F15" s="45"/>
      <c r="G15" s="58"/>
      <c r="H15" s="45"/>
      <c r="I15" s="45">
        <v>6</v>
      </c>
      <c r="J15" s="53">
        <f>SUM(Total!D13:I13)</f>
        <v>36</v>
      </c>
      <c r="K15" s="75">
        <v>0.013194444444444444</v>
      </c>
      <c r="L15" s="60"/>
      <c r="M15" s="65"/>
    </row>
    <row r="16" spans="1:13" s="16" customFormat="1" ht="13.5">
      <c r="A16" s="70" t="s">
        <v>46</v>
      </c>
      <c r="B16" s="68">
        <v>1925</v>
      </c>
      <c r="C16" s="67" t="s">
        <v>43</v>
      </c>
      <c r="D16" s="75">
        <v>0.015277777777777777</v>
      </c>
      <c r="E16" s="58"/>
      <c r="F16" s="45"/>
      <c r="G16" s="58"/>
      <c r="H16" s="45"/>
      <c r="I16" s="45">
        <v>6</v>
      </c>
      <c r="J16" s="53">
        <f>SUM(Total!D14:I14)</f>
        <v>36</v>
      </c>
      <c r="K16" s="75">
        <v>0.015277777777777777</v>
      </c>
      <c r="L16" s="60"/>
      <c r="M16" s="65"/>
    </row>
    <row r="17" spans="1:13" s="16" customFormat="1" ht="13.5">
      <c r="A17" s="69" t="s">
        <v>42</v>
      </c>
      <c r="B17" s="45">
        <v>4655</v>
      </c>
      <c r="C17" s="44" t="s">
        <v>37</v>
      </c>
      <c r="D17" s="75">
        <v>0.014583333333333332</v>
      </c>
      <c r="E17" s="58"/>
      <c r="F17" s="59"/>
      <c r="G17" s="58"/>
      <c r="H17" s="45"/>
      <c r="I17" s="45">
        <v>6</v>
      </c>
      <c r="J17" s="53">
        <f>SUM(Total!D15:I15)</f>
        <v>36</v>
      </c>
      <c r="K17" s="75">
        <v>0.014583333333333332</v>
      </c>
      <c r="L17" s="62"/>
      <c r="M17" s="61"/>
    </row>
    <row r="18" spans="1:13" s="16" customFormat="1" ht="13.5">
      <c r="A18" s="69" t="s">
        <v>18</v>
      </c>
      <c r="B18" s="45">
        <v>2939</v>
      </c>
      <c r="C18" s="44" t="s">
        <v>19</v>
      </c>
      <c r="D18" s="75">
        <v>0.014583333333333332</v>
      </c>
      <c r="E18" s="58"/>
      <c r="F18" s="66"/>
      <c r="G18" s="58"/>
      <c r="H18" s="46"/>
      <c r="I18" s="45">
        <v>6</v>
      </c>
      <c r="J18" s="53">
        <f>SUM(Total!D16:I16)</f>
        <v>36</v>
      </c>
      <c r="K18" s="75">
        <v>0.014583333333333332</v>
      </c>
      <c r="L18" s="63"/>
      <c r="M18" s="64"/>
    </row>
    <row r="19" spans="1:13" s="16" customFormat="1" ht="13.5">
      <c r="A19" s="74" t="s">
        <v>48</v>
      </c>
      <c r="B19" s="17">
        <v>7821</v>
      </c>
      <c r="C19" s="74" t="s">
        <v>49</v>
      </c>
      <c r="D19" s="75">
        <v>0.013194444444444444</v>
      </c>
      <c r="E19" s="58">
        <v>0.2821064814814815</v>
      </c>
      <c r="F19" s="17">
        <v>2</v>
      </c>
      <c r="G19" s="58">
        <f>E19-D19</f>
        <v>0.26891203703703703</v>
      </c>
      <c r="H19" s="17">
        <v>1</v>
      </c>
      <c r="I19" s="45">
        <v>1</v>
      </c>
      <c r="J19" s="53">
        <f>SUM(Total!D17:I17)</f>
        <v>31</v>
      </c>
      <c r="K19" s="75">
        <v>0.012499999999999999</v>
      </c>
      <c r="L19" s="38" t="s">
        <v>68</v>
      </c>
      <c r="M19" s="24"/>
    </row>
    <row r="20" spans="1:13" s="16" customFormat="1" ht="13.5">
      <c r="A20" s="74" t="s">
        <v>60</v>
      </c>
      <c r="B20" s="17"/>
      <c r="C20" s="74" t="s">
        <v>61</v>
      </c>
      <c r="D20" s="75">
        <v>0.027777777777777776</v>
      </c>
      <c r="E20" s="58"/>
      <c r="F20" s="17"/>
      <c r="G20" s="58"/>
      <c r="H20" s="17"/>
      <c r="I20" s="45">
        <v>6</v>
      </c>
      <c r="J20" s="53">
        <f>SUM(Total!D18:I18)</f>
        <v>36</v>
      </c>
      <c r="K20" s="75">
        <v>0.027777777777777776</v>
      </c>
      <c r="L20" s="38"/>
      <c r="M20" s="24"/>
    </row>
    <row r="21" spans="1:13" s="16" customFormat="1" ht="13.5">
      <c r="A21" s="67" t="s">
        <v>63</v>
      </c>
      <c r="B21" s="68">
        <v>55</v>
      </c>
      <c r="C21" s="67" t="s">
        <v>62</v>
      </c>
      <c r="D21" s="75">
        <v>0.001388888888888889</v>
      </c>
      <c r="E21" s="58"/>
      <c r="F21" s="17"/>
      <c r="G21" s="81"/>
      <c r="H21" s="17"/>
      <c r="I21" s="45">
        <v>6</v>
      </c>
      <c r="J21" s="53">
        <f>SUM(Total!D19:I19)</f>
        <v>36</v>
      </c>
      <c r="K21" s="75">
        <v>0.001388888888888889</v>
      </c>
      <c r="L21" s="38"/>
      <c r="M21" s="24"/>
    </row>
    <row r="22" spans="1:13" s="16" customFormat="1" ht="13.5">
      <c r="A22" s="74"/>
      <c r="B22" s="17"/>
      <c r="C22" s="74"/>
      <c r="D22" s="80"/>
      <c r="E22" s="58"/>
      <c r="F22" s="17"/>
      <c r="G22" s="81"/>
      <c r="H22" s="17"/>
      <c r="I22" s="46"/>
      <c r="J22" s="82"/>
      <c r="K22" s="80"/>
      <c r="L22" s="38"/>
      <c r="M22" s="24"/>
    </row>
    <row r="23" spans="1:13" s="16" customFormat="1" ht="13.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L15" sqref="L15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574218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42187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64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7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74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51</v>
      </c>
      <c r="L4" s="33"/>
    </row>
    <row r="5" spans="1:12" s="16" customFormat="1" ht="13.5">
      <c r="A5" s="29" t="s">
        <v>4</v>
      </c>
      <c r="B5" s="35"/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3.5">
      <c r="A6" s="29" t="s">
        <v>5</v>
      </c>
      <c r="B6" s="35"/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.75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44</v>
      </c>
      <c r="B10" s="48" t="s">
        <v>45</v>
      </c>
      <c r="C10" s="73" t="s">
        <v>47</v>
      </c>
      <c r="D10" s="75">
        <v>0</v>
      </c>
      <c r="E10" s="58">
        <v>0.2625</v>
      </c>
      <c r="F10" s="59">
        <v>1</v>
      </c>
      <c r="G10" s="58">
        <f>E10-D10</f>
        <v>0.2625</v>
      </c>
      <c r="H10" s="45">
        <v>1</v>
      </c>
      <c r="I10" s="45">
        <v>1</v>
      </c>
      <c r="J10" s="53">
        <f>SUM(Total!D8:J8)</f>
        <v>24</v>
      </c>
      <c r="K10" s="75">
        <v>0</v>
      </c>
      <c r="L10" s="60"/>
      <c r="M10" s="61"/>
    </row>
    <row r="11" spans="1:13" s="16" customFormat="1" ht="27.75">
      <c r="A11" s="42" t="s">
        <v>38</v>
      </c>
      <c r="B11" s="43" t="s">
        <v>29</v>
      </c>
      <c r="C11" s="44" t="s">
        <v>19</v>
      </c>
      <c r="D11" s="75">
        <v>0.005555555555555556</v>
      </c>
      <c r="E11" s="58"/>
      <c r="F11" s="59"/>
      <c r="G11" s="58"/>
      <c r="H11" s="45"/>
      <c r="I11" s="45">
        <v>6</v>
      </c>
      <c r="J11" s="53">
        <f>SUM(Total!D9:J9)</f>
        <v>42</v>
      </c>
      <c r="K11" s="75">
        <v>0.005555555555555556</v>
      </c>
      <c r="L11" s="60"/>
      <c r="M11" s="61"/>
    </row>
    <row r="12" spans="1:13" s="16" customFormat="1" ht="13.5">
      <c r="A12" s="74" t="s">
        <v>52</v>
      </c>
      <c r="B12" s="17">
        <v>5653</v>
      </c>
      <c r="C12" s="74" t="s">
        <v>53</v>
      </c>
      <c r="D12" s="75">
        <v>0.015972222222222224</v>
      </c>
      <c r="E12" s="58"/>
      <c r="F12" s="59"/>
      <c r="G12" s="58"/>
      <c r="H12" s="45"/>
      <c r="I12" s="45">
        <v>6</v>
      </c>
      <c r="J12" s="53">
        <f>SUM(Total!D10:J10)</f>
        <v>42</v>
      </c>
      <c r="K12" s="75">
        <v>0.015972222222222224</v>
      </c>
      <c r="L12" s="60"/>
      <c r="M12" s="61"/>
    </row>
    <row r="13" spans="1:13" s="16" customFormat="1" ht="13.5">
      <c r="A13" s="74" t="s">
        <v>54</v>
      </c>
      <c r="B13" s="17"/>
      <c r="C13" s="74" t="s">
        <v>50</v>
      </c>
      <c r="D13" s="75">
        <v>0.009722222222222222</v>
      </c>
      <c r="E13" s="58"/>
      <c r="F13" s="59"/>
      <c r="G13" s="58"/>
      <c r="H13" s="45"/>
      <c r="I13" s="45">
        <v>6</v>
      </c>
      <c r="J13" s="53">
        <f>SUM(Total!D11:J11)</f>
        <v>42</v>
      </c>
      <c r="K13" s="75">
        <v>0.009722222222222222</v>
      </c>
      <c r="L13" s="60"/>
      <c r="M13" s="61"/>
    </row>
    <row r="14" spans="1:13" s="16" customFormat="1" ht="13.5">
      <c r="A14" s="74" t="s">
        <v>55</v>
      </c>
      <c r="B14" s="17">
        <v>610</v>
      </c>
      <c r="C14" s="74" t="s">
        <v>56</v>
      </c>
      <c r="D14" s="75">
        <v>0.010416666666666666</v>
      </c>
      <c r="E14" s="58"/>
      <c r="F14" s="59"/>
      <c r="G14" s="58"/>
      <c r="H14" s="45"/>
      <c r="I14" s="45">
        <v>6</v>
      </c>
      <c r="J14" s="53">
        <f>SUM(Total!D12:J12)</f>
        <v>37</v>
      </c>
      <c r="K14" s="75">
        <v>0.010416666666666666</v>
      </c>
      <c r="L14" s="60"/>
      <c r="M14" s="64"/>
    </row>
    <row r="15" spans="1:13" s="16" customFormat="1" ht="13.5">
      <c r="A15" s="69" t="s">
        <v>39</v>
      </c>
      <c r="B15" s="45" t="s">
        <v>40</v>
      </c>
      <c r="C15" s="44" t="s">
        <v>41</v>
      </c>
      <c r="D15" s="75">
        <v>0.013194444444444444</v>
      </c>
      <c r="E15" s="58"/>
      <c r="F15" s="45"/>
      <c r="G15" s="58"/>
      <c r="H15" s="45"/>
      <c r="I15" s="45">
        <v>6</v>
      </c>
      <c r="J15" s="53">
        <f>SUM(Total!D13:J13)</f>
        <v>42</v>
      </c>
      <c r="K15" s="75">
        <v>0.013194444444444444</v>
      </c>
      <c r="L15" s="60"/>
      <c r="M15" s="65"/>
    </row>
    <row r="16" spans="1:13" s="16" customFormat="1" ht="13.5">
      <c r="A16" s="70" t="s">
        <v>46</v>
      </c>
      <c r="B16" s="68">
        <v>1925</v>
      </c>
      <c r="C16" s="67" t="s">
        <v>43</v>
      </c>
      <c r="D16" s="75">
        <v>0.015277777777777777</v>
      </c>
      <c r="E16" s="58"/>
      <c r="F16" s="45"/>
      <c r="G16" s="58"/>
      <c r="H16" s="45"/>
      <c r="I16" s="45">
        <v>6</v>
      </c>
      <c r="J16" s="53">
        <f>SUM(Total!D14:J14)</f>
        <v>42</v>
      </c>
      <c r="K16" s="75">
        <v>0.015277777777777777</v>
      </c>
      <c r="L16" s="60"/>
      <c r="M16" s="65"/>
    </row>
    <row r="17" spans="1:13" s="16" customFormat="1" ht="13.5">
      <c r="A17" s="69" t="s">
        <v>42</v>
      </c>
      <c r="B17" s="45">
        <v>4655</v>
      </c>
      <c r="C17" s="44" t="s">
        <v>37</v>
      </c>
      <c r="D17" s="75">
        <v>0.014583333333333332</v>
      </c>
      <c r="E17" s="58"/>
      <c r="F17" s="59"/>
      <c r="G17" s="58"/>
      <c r="H17" s="45"/>
      <c r="I17" s="45">
        <v>6</v>
      </c>
      <c r="J17" s="53">
        <f>SUM(Total!D15:J15)</f>
        <v>42</v>
      </c>
      <c r="K17" s="75">
        <v>0.014583333333333332</v>
      </c>
      <c r="L17" s="62"/>
      <c r="M17" s="61"/>
    </row>
    <row r="18" spans="1:13" s="16" customFormat="1" ht="13.5">
      <c r="A18" s="69" t="s">
        <v>18</v>
      </c>
      <c r="B18" s="45">
        <v>2939</v>
      </c>
      <c r="C18" s="44" t="s">
        <v>19</v>
      </c>
      <c r="D18" s="75">
        <v>0.014583333333333332</v>
      </c>
      <c r="E18" s="58"/>
      <c r="F18" s="66"/>
      <c r="G18" s="58"/>
      <c r="H18" s="46"/>
      <c r="I18" s="45">
        <v>6</v>
      </c>
      <c r="J18" s="53">
        <f>SUM(Total!D16:J16)</f>
        <v>42</v>
      </c>
      <c r="K18" s="75">
        <v>0.014583333333333332</v>
      </c>
      <c r="L18" s="63"/>
      <c r="M18" s="64"/>
    </row>
    <row r="19" spans="1:13" s="16" customFormat="1" ht="13.5">
      <c r="A19" s="74" t="s">
        <v>48</v>
      </c>
      <c r="B19" s="17">
        <v>7821</v>
      </c>
      <c r="C19" s="74" t="s">
        <v>49</v>
      </c>
      <c r="D19" s="75">
        <v>0.012499999999999999</v>
      </c>
      <c r="E19" s="58"/>
      <c r="F19" s="17"/>
      <c r="G19" s="58"/>
      <c r="H19" s="17"/>
      <c r="I19" s="45">
        <v>6</v>
      </c>
      <c r="J19" s="53">
        <f>SUM(Total!D17:J17)</f>
        <v>37</v>
      </c>
      <c r="K19" s="75">
        <v>0.012499999999999999</v>
      </c>
      <c r="L19" s="38"/>
      <c r="M19" s="24"/>
    </row>
    <row r="20" spans="1:13" s="16" customFormat="1" ht="13.5">
      <c r="A20" s="74" t="s">
        <v>60</v>
      </c>
      <c r="B20" s="17"/>
      <c r="C20" s="74" t="s">
        <v>61</v>
      </c>
      <c r="D20" s="75">
        <v>0.027777777777777776</v>
      </c>
      <c r="E20" s="58"/>
      <c r="F20" s="17"/>
      <c r="G20" s="58"/>
      <c r="H20" s="17"/>
      <c r="I20" s="45">
        <v>6</v>
      </c>
      <c r="J20" s="53">
        <f>SUM(Total!D18:J18)</f>
        <v>42</v>
      </c>
      <c r="K20" s="75">
        <v>0.027777777777777776</v>
      </c>
      <c r="L20" s="38"/>
      <c r="M20" s="24"/>
    </row>
    <row r="21" spans="1:13" s="16" customFormat="1" ht="13.5">
      <c r="A21" s="67" t="s">
        <v>63</v>
      </c>
      <c r="B21" s="68">
        <v>55</v>
      </c>
      <c r="C21" s="67" t="s">
        <v>62</v>
      </c>
      <c r="D21" s="75">
        <v>0.001388888888888889</v>
      </c>
      <c r="E21" s="58"/>
      <c r="F21" s="17"/>
      <c r="G21" s="81"/>
      <c r="H21" s="17"/>
      <c r="I21" s="45">
        <v>6</v>
      </c>
      <c r="J21" s="53">
        <f>SUM(Total!D19:J19)</f>
        <v>42</v>
      </c>
      <c r="K21" s="75">
        <v>0.001388888888888889</v>
      </c>
      <c r="L21" s="38"/>
      <c r="M21" s="24"/>
    </row>
    <row r="22" spans="1:13" s="16" customFormat="1" ht="13.5">
      <c r="A22" s="74"/>
      <c r="B22" s="17"/>
      <c r="C22" s="74"/>
      <c r="D22" s="80"/>
      <c r="E22" s="58"/>
      <c r="F22" s="17"/>
      <c r="G22" s="81"/>
      <c r="H22" s="17"/>
      <c r="I22" s="46"/>
      <c r="J22" s="82"/>
      <c r="K22" s="80"/>
      <c r="L22" s="38"/>
      <c r="M22" s="24"/>
    </row>
    <row r="23" spans="1:13" s="16" customFormat="1" ht="13.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J10" sqref="J10:J21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574218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42187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64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8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75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51</v>
      </c>
      <c r="L4" s="33"/>
    </row>
    <row r="5" spans="1:12" s="16" customFormat="1" ht="13.5">
      <c r="A5" s="29" t="s">
        <v>4</v>
      </c>
      <c r="B5" s="35">
        <v>4</v>
      </c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3.5">
      <c r="A6" s="29" t="s">
        <v>5</v>
      </c>
      <c r="B6" s="35" t="s">
        <v>76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.75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44</v>
      </c>
      <c r="B10" s="48" t="s">
        <v>45</v>
      </c>
      <c r="C10" s="73" t="s">
        <v>47</v>
      </c>
      <c r="D10" s="75">
        <v>0</v>
      </c>
      <c r="E10" s="58">
        <v>0.2586805555555555</v>
      </c>
      <c r="F10" s="59">
        <v>1</v>
      </c>
      <c r="G10" s="58">
        <f>E10-D10</f>
        <v>0.2586805555555555</v>
      </c>
      <c r="H10" s="45">
        <v>1</v>
      </c>
      <c r="I10" s="45">
        <v>1</v>
      </c>
      <c r="J10" s="53">
        <f>SUM(Total!D8:K8)</f>
        <v>25</v>
      </c>
      <c r="K10" s="75">
        <v>0</v>
      </c>
      <c r="L10" s="60"/>
      <c r="M10" s="61"/>
    </row>
    <row r="11" spans="1:13" s="16" customFormat="1" ht="27.75">
      <c r="A11" s="42" t="s">
        <v>38</v>
      </c>
      <c r="B11" s="43" t="s">
        <v>29</v>
      </c>
      <c r="C11" s="44" t="s">
        <v>19</v>
      </c>
      <c r="D11" s="75">
        <v>0.005555555555555556</v>
      </c>
      <c r="E11" s="58"/>
      <c r="F11" s="59"/>
      <c r="G11" s="58"/>
      <c r="H11" s="45"/>
      <c r="I11" s="45">
        <v>6</v>
      </c>
      <c r="J11" s="53">
        <f>SUM(Total!D9:K9)</f>
        <v>48</v>
      </c>
      <c r="K11" s="75">
        <v>0.005555555555555556</v>
      </c>
      <c r="L11" s="60"/>
      <c r="M11" s="61"/>
    </row>
    <row r="12" spans="1:13" s="16" customFormat="1" ht="13.5">
      <c r="A12" s="74" t="s">
        <v>52</v>
      </c>
      <c r="B12" s="17">
        <v>5653</v>
      </c>
      <c r="C12" s="74" t="s">
        <v>53</v>
      </c>
      <c r="D12" s="75">
        <v>0.015972222222222224</v>
      </c>
      <c r="E12" s="58"/>
      <c r="F12" s="59"/>
      <c r="G12" s="58"/>
      <c r="H12" s="45"/>
      <c r="I12" s="45">
        <v>6</v>
      </c>
      <c r="J12" s="53">
        <f>SUM(Total!D10:K10)</f>
        <v>48</v>
      </c>
      <c r="K12" s="75">
        <v>0.015972222222222224</v>
      </c>
      <c r="L12" s="60"/>
      <c r="M12" s="61"/>
    </row>
    <row r="13" spans="1:13" s="16" customFormat="1" ht="13.5">
      <c r="A13" s="74" t="s">
        <v>54</v>
      </c>
      <c r="B13" s="17"/>
      <c r="C13" s="74" t="s">
        <v>50</v>
      </c>
      <c r="D13" s="75">
        <v>0.009722222222222222</v>
      </c>
      <c r="E13" s="58"/>
      <c r="F13" s="59"/>
      <c r="G13" s="58"/>
      <c r="H13" s="45"/>
      <c r="I13" s="45">
        <v>6</v>
      </c>
      <c r="J13" s="53">
        <f>SUM(Total!D11:K11)</f>
        <v>48</v>
      </c>
      <c r="K13" s="75">
        <v>0.009722222222222222</v>
      </c>
      <c r="L13" s="60"/>
      <c r="M13" s="61"/>
    </row>
    <row r="14" spans="1:13" s="16" customFormat="1" ht="13.5">
      <c r="A14" s="74" t="s">
        <v>55</v>
      </c>
      <c r="B14" s="17">
        <v>610</v>
      </c>
      <c r="C14" s="74" t="s">
        <v>56</v>
      </c>
      <c r="D14" s="75">
        <v>0.010416666666666666</v>
      </c>
      <c r="E14" s="58"/>
      <c r="F14" s="59"/>
      <c r="G14" s="58"/>
      <c r="H14" s="45"/>
      <c r="I14" s="45">
        <v>6</v>
      </c>
      <c r="J14" s="53">
        <f>SUM(Total!D12:K12)</f>
        <v>43</v>
      </c>
      <c r="K14" s="75">
        <v>0.010416666666666666</v>
      </c>
      <c r="L14" s="60"/>
      <c r="M14" s="64"/>
    </row>
    <row r="15" spans="1:13" s="16" customFormat="1" ht="13.5">
      <c r="A15" s="69" t="s">
        <v>39</v>
      </c>
      <c r="B15" s="45" t="s">
        <v>40</v>
      </c>
      <c r="C15" s="44" t="s">
        <v>41</v>
      </c>
      <c r="D15" s="75">
        <v>0.013194444444444444</v>
      </c>
      <c r="E15" s="58"/>
      <c r="F15" s="45"/>
      <c r="G15" s="58"/>
      <c r="H15" s="45"/>
      <c r="I15" s="45">
        <v>6</v>
      </c>
      <c r="J15" s="53">
        <f>SUM(Total!D13:K13)</f>
        <v>48</v>
      </c>
      <c r="K15" s="75">
        <v>0.013194444444444444</v>
      </c>
      <c r="L15" s="60"/>
      <c r="M15" s="65"/>
    </row>
    <row r="16" spans="1:13" s="16" customFormat="1" ht="13.5">
      <c r="A16" s="70" t="s">
        <v>46</v>
      </c>
      <c r="B16" s="68">
        <v>1925</v>
      </c>
      <c r="C16" s="67" t="s">
        <v>43</v>
      </c>
      <c r="D16" s="75">
        <v>0.015277777777777777</v>
      </c>
      <c r="E16" s="58"/>
      <c r="F16" s="45"/>
      <c r="G16" s="58"/>
      <c r="H16" s="45"/>
      <c r="I16" s="45">
        <v>6</v>
      </c>
      <c r="J16" s="53">
        <f>SUM(Total!D14:K14)</f>
        <v>48</v>
      </c>
      <c r="K16" s="75">
        <v>0.015277777777777777</v>
      </c>
      <c r="L16" s="60"/>
      <c r="M16" s="65"/>
    </row>
    <row r="17" spans="1:13" s="16" customFormat="1" ht="13.5">
      <c r="A17" s="69" t="s">
        <v>42</v>
      </c>
      <c r="B17" s="45">
        <v>4655</v>
      </c>
      <c r="C17" s="44" t="s">
        <v>37</v>
      </c>
      <c r="D17" s="75">
        <v>0.014583333333333332</v>
      </c>
      <c r="E17" s="58"/>
      <c r="F17" s="59"/>
      <c r="G17" s="58"/>
      <c r="H17" s="45"/>
      <c r="I17" s="45">
        <v>6</v>
      </c>
      <c r="J17" s="53">
        <f>SUM(Total!D15:K15)</f>
        <v>48</v>
      </c>
      <c r="K17" s="75">
        <v>0.014583333333333332</v>
      </c>
      <c r="L17" s="62"/>
      <c r="M17" s="61"/>
    </row>
    <row r="18" spans="1:13" s="16" customFormat="1" ht="13.5">
      <c r="A18" s="69" t="s">
        <v>18</v>
      </c>
      <c r="B18" s="45">
        <v>2939</v>
      </c>
      <c r="C18" s="44" t="s">
        <v>19</v>
      </c>
      <c r="D18" s="75">
        <v>0.014583333333333332</v>
      </c>
      <c r="E18" s="58"/>
      <c r="F18" s="66"/>
      <c r="G18" s="58"/>
      <c r="H18" s="46"/>
      <c r="I18" s="45">
        <v>6</v>
      </c>
      <c r="J18" s="53">
        <f>SUM(Total!D16:K16)</f>
        <v>48</v>
      </c>
      <c r="K18" s="75">
        <v>0.014583333333333332</v>
      </c>
      <c r="L18" s="63"/>
      <c r="M18" s="64"/>
    </row>
    <row r="19" spans="1:13" s="16" customFormat="1" ht="13.5">
      <c r="A19" s="74" t="s">
        <v>48</v>
      </c>
      <c r="B19" s="17">
        <v>7821</v>
      </c>
      <c r="C19" s="74" t="s">
        <v>49</v>
      </c>
      <c r="D19" s="75">
        <v>0.012499999999999999</v>
      </c>
      <c r="E19" s="58"/>
      <c r="F19" s="17"/>
      <c r="G19" s="58"/>
      <c r="H19" s="17"/>
      <c r="I19" s="45">
        <v>6</v>
      </c>
      <c r="J19" s="53">
        <f>SUM(Total!D17:K17)</f>
        <v>43</v>
      </c>
      <c r="K19" s="75">
        <v>0.012499999999999999</v>
      </c>
      <c r="L19" s="38"/>
      <c r="M19" s="24"/>
    </row>
    <row r="20" spans="1:13" s="16" customFormat="1" ht="13.5">
      <c r="A20" s="74" t="s">
        <v>60</v>
      </c>
      <c r="B20" s="17"/>
      <c r="C20" s="74" t="s">
        <v>61</v>
      </c>
      <c r="D20" s="75">
        <v>0.027777777777777776</v>
      </c>
      <c r="E20" s="58"/>
      <c r="F20" s="17"/>
      <c r="G20" s="58"/>
      <c r="H20" s="17"/>
      <c r="I20" s="45">
        <v>6</v>
      </c>
      <c r="J20" s="53">
        <f>SUM(Total!D18:K18)</f>
        <v>48</v>
      </c>
      <c r="K20" s="75">
        <v>0.027777777777777776</v>
      </c>
      <c r="L20" s="38"/>
      <c r="M20" s="24"/>
    </row>
    <row r="21" spans="1:13" s="16" customFormat="1" ht="13.5">
      <c r="A21" s="67" t="s">
        <v>63</v>
      </c>
      <c r="B21" s="68">
        <v>55</v>
      </c>
      <c r="C21" s="67" t="s">
        <v>62</v>
      </c>
      <c r="D21" s="75">
        <v>0.001388888888888889</v>
      </c>
      <c r="E21" s="58"/>
      <c r="F21" s="17"/>
      <c r="G21" s="81"/>
      <c r="H21" s="17"/>
      <c r="I21" s="45">
        <v>6</v>
      </c>
      <c r="J21" s="53">
        <f>SUM(Total!D19:K19)</f>
        <v>48</v>
      </c>
      <c r="K21" s="75">
        <v>0.001388888888888889</v>
      </c>
      <c r="L21" s="38"/>
      <c r="M21" s="24"/>
    </row>
    <row r="22" spans="1:13" s="16" customFormat="1" ht="13.5">
      <c r="A22" s="74"/>
      <c r="B22" s="17"/>
      <c r="C22" s="74"/>
      <c r="D22" s="80"/>
      <c r="E22" s="58"/>
      <c r="F22" s="17"/>
      <c r="G22" s="81"/>
      <c r="H22" s="17"/>
      <c r="I22" s="46"/>
      <c r="J22" s="82"/>
      <c r="K22" s="80"/>
      <c r="L22" s="38"/>
      <c r="M22" s="24"/>
    </row>
    <row r="23" spans="1:13" s="16" customFormat="1" ht="13.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J10" sqref="J10:J21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574218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42187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64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9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77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51</v>
      </c>
      <c r="L4" s="33"/>
    </row>
    <row r="5" spans="1:12" s="16" customFormat="1" ht="13.5">
      <c r="A5" s="29" t="s">
        <v>4</v>
      </c>
      <c r="B5" s="35"/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3.5">
      <c r="A6" s="29" t="s">
        <v>5</v>
      </c>
      <c r="B6" s="35"/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.75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44</v>
      </c>
      <c r="B10" s="48" t="s">
        <v>45</v>
      </c>
      <c r="C10" s="73" t="s">
        <v>47</v>
      </c>
      <c r="D10" s="75">
        <v>0</v>
      </c>
      <c r="E10" s="84" t="s">
        <v>67</v>
      </c>
      <c r="F10" s="59"/>
      <c r="G10" s="58"/>
      <c r="H10" s="45"/>
      <c r="I10" s="45">
        <v>6</v>
      </c>
      <c r="J10" s="53">
        <f>SUM(Total!D8:L8)</f>
        <v>31</v>
      </c>
      <c r="K10" s="75">
        <v>0</v>
      </c>
      <c r="L10" s="60"/>
      <c r="M10" s="61"/>
    </row>
    <row r="11" spans="1:13" s="16" customFormat="1" ht="27.75">
      <c r="A11" s="42" t="s">
        <v>38</v>
      </c>
      <c r="B11" s="43" t="s">
        <v>29</v>
      </c>
      <c r="C11" s="44" t="s">
        <v>19</v>
      </c>
      <c r="D11" s="75">
        <v>0.005555555555555556</v>
      </c>
      <c r="E11" s="85"/>
      <c r="F11" s="59"/>
      <c r="G11" s="58"/>
      <c r="H11" s="45"/>
      <c r="I11" s="45">
        <v>6</v>
      </c>
      <c r="J11" s="53">
        <f>SUM(Total!D9:L9)</f>
        <v>54</v>
      </c>
      <c r="K11" s="75">
        <v>0.005555555555555556</v>
      </c>
      <c r="L11" s="60"/>
      <c r="M11" s="61"/>
    </row>
    <row r="12" spans="1:13" s="16" customFormat="1" ht="13.5">
      <c r="A12" s="74" t="s">
        <v>52</v>
      </c>
      <c r="B12" s="17">
        <v>5653</v>
      </c>
      <c r="C12" s="74" t="s">
        <v>53</v>
      </c>
      <c r="D12" s="75">
        <v>0.015972222222222224</v>
      </c>
      <c r="E12" s="85"/>
      <c r="F12" s="59"/>
      <c r="G12" s="58"/>
      <c r="H12" s="45"/>
      <c r="I12" s="45">
        <v>6</v>
      </c>
      <c r="J12" s="53">
        <f>SUM(Total!D10:L10)</f>
        <v>54</v>
      </c>
      <c r="K12" s="75">
        <v>0.015972222222222224</v>
      </c>
      <c r="L12" s="60"/>
      <c r="M12" s="61"/>
    </row>
    <row r="13" spans="1:13" s="16" customFormat="1" ht="13.5">
      <c r="A13" s="74" t="s">
        <v>54</v>
      </c>
      <c r="B13" s="17"/>
      <c r="C13" s="74" t="s">
        <v>50</v>
      </c>
      <c r="D13" s="75">
        <v>0.009722222222222222</v>
      </c>
      <c r="E13" s="85"/>
      <c r="F13" s="59"/>
      <c r="G13" s="58"/>
      <c r="H13" s="45"/>
      <c r="I13" s="45">
        <v>6</v>
      </c>
      <c r="J13" s="53">
        <f>SUM(Total!D11:L11)</f>
        <v>54</v>
      </c>
      <c r="K13" s="75">
        <v>0.009722222222222222</v>
      </c>
      <c r="L13" s="60"/>
      <c r="M13" s="61"/>
    </row>
    <row r="14" spans="1:13" s="16" customFormat="1" ht="13.5">
      <c r="A14" s="74" t="s">
        <v>55</v>
      </c>
      <c r="B14" s="17">
        <v>610</v>
      </c>
      <c r="C14" s="74" t="s">
        <v>56</v>
      </c>
      <c r="D14" s="75">
        <v>0.010416666666666666</v>
      </c>
      <c r="E14" s="85"/>
      <c r="F14" s="59"/>
      <c r="G14" s="58"/>
      <c r="H14" s="45"/>
      <c r="I14" s="45">
        <v>6</v>
      </c>
      <c r="J14" s="53">
        <f>SUM(Total!D12:L12)</f>
        <v>49</v>
      </c>
      <c r="K14" s="75">
        <v>0.010416666666666666</v>
      </c>
      <c r="L14" s="60"/>
      <c r="M14" s="64"/>
    </row>
    <row r="15" spans="1:13" s="16" customFormat="1" ht="13.5">
      <c r="A15" s="69" t="s">
        <v>39</v>
      </c>
      <c r="B15" s="45" t="s">
        <v>40</v>
      </c>
      <c r="C15" s="44" t="s">
        <v>41</v>
      </c>
      <c r="D15" s="75">
        <v>0.013194444444444444</v>
      </c>
      <c r="E15" s="85"/>
      <c r="F15" s="45"/>
      <c r="G15" s="58"/>
      <c r="H15" s="45"/>
      <c r="I15" s="45">
        <v>6</v>
      </c>
      <c r="J15" s="53">
        <f>SUM(Total!D13:L13)</f>
        <v>54</v>
      </c>
      <c r="K15" s="75">
        <v>0.013194444444444444</v>
      </c>
      <c r="L15" s="60"/>
      <c r="M15" s="65"/>
    </row>
    <row r="16" spans="1:13" s="16" customFormat="1" ht="13.5">
      <c r="A16" s="70" t="s">
        <v>46</v>
      </c>
      <c r="B16" s="68">
        <v>1925</v>
      </c>
      <c r="C16" s="67" t="s">
        <v>43</v>
      </c>
      <c r="D16" s="75">
        <v>0.015277777777777777</v>
      </c>
      <c r="E16" s="85"/>
      <c r="F16" s="45"/>
      <c r="G16" s="58"/>
      <c r="H16" s="45"/>
      <c r="I16" s="45">
        <v>6</v>
      </c>
      <c r="J16" s="53">
        <f>SUM(Total!D14:L14)</f>
        <v>54</v>
      </c>
      <c r="K16" s="75">
        <v>0.015277777777777777</v>
      </c>
      <c r="L16" s="60"/>
      <c r="M16" s="65"/>
    </row>
    <row r="17" spans="1:13" s="16" customFormat="1" ht="13.5">
      <c r="A17" s="69" t="s">
        <v>42</v>
      </c>
      <c r="B17" s="45">
        <v>4655</v>
      </c>
      <c r="C17" s="44" t="s">
        <v>37</v>
      </c>
      <c r="D17" s="75">
        <v>0.014583333333333332</v>
      </c>
      <c r="E17" s="85"/>
      <c r="F17" s="59"/>
      <c r="G17" s="58"/>
      <c r="H17" s="45"/>
      <c r="I17" s="45">
        <v>6</v>
      </c>
      <c r="J17" s="53">
        <f>SUM(Total!D15:L15)</f>
        <v>54</v>
      </c>
      <c r="K17" s="75">
        <v>0.014583333333333332</v>
      </c>
      <c r="L17" s="62"/>
      <c r="M17" s="61"/>
    </row>
    <row r="18" spans="1:13" s="16" customFormat="1" ht="13.5">
      <c r="A18" s="69" t="s">
        <v>18</v>
      </c>
      <c r="B18" s="45">
        <v>2939</v>
      </c>
      <c r="C18" s="44" t="s">
        <v>19</v>
      </c>
      <c r="D18" s="75">
        <v>0.014583333333333332</v>
      </c>
      <c r="E18" s="85"/>
      <c r="F18" s="66"/>
      <c r="G18" s="58"/>
      <c r="H18" s="46"/>
      <c r="I18" s="45">
        <v>6</v>
      </c>
      <c r="J18" s="53">
        <f>SUM(Total!D16:L16)</f>
        <v>54</v>
      </c>
      <c r="K18" s="75">
        <v>0.014583333333333332</v>
      </c>
      <c r="L18" s="63"/>
      <c r="M18" s="64"/>
    </row>
    <row r="19" spans="1:13" s="16" customFormat="1" ht="13.5">
      <c r="A19" s="74" t="s">
        <v>48</v>
      </c>
      <c r="B19" s="17">
        <v>7821</v>
      </c>
      <c r="C19" s="74" t="s">
        <v>49</v>
      </c>
      <c r="D19" s="75">
        <v>0.012499999999999999</v>
      </c>
      <c r="E19" s="85"/>
      <c r="F19" s="17"/>
      <c r="G19" s="58"/>
      <c r="H19" s="17"/>
      <c r="I19" s="45">
        <v>6</v>
      </c>
      <c r="J19" s="53">
        <f>SUM(Total!D17:L17)</f>
        <v>49</v>
      </c>
      <c r="K19" s="75">
        <v>0.012499999999999999</v>
      </c>
      <c r="L19" s="38"/>
      <c r="M19" s="24"/>
    </row>
    <row r="20" spans="1:13" s="16" customFormat="1" ht="13.5">
      <c r="A20" s="74" t="s">
        <v>60</v>
      </c>
      <c r="B20" s="17"/>
      <c r="C20" s="74" t="s">
        <v>61</v>
      </c>
      <c r="D20" s="75">
        <v>0.027777777777777776</v>
      </c>
      <c r="E20" s="85"/>
      <c r="F20" s="17"/>
      <c r="G20" s="58"/>
      <c r="H20" s="17"/>
      <c r="I20" s="45">
        <v>6</v>
      </c>
      <c r="J20" s="53">
        <f>SUM(Total!D18:L18)</f>
        <v>54</v>
      </c>
      <c r="K20" s="75">
        <v>0.027777777777777776</v>
      </c>
      <c r="L20" s="38"/>
      <c r="M20" s="24"/>
    </row>
    <row r="21" spans="1:13" s="16" customFormat="1" ht="13.5">
      <c r="A21" s="67" t="s">
        <v>63</v>
      </c>
      <c r="B21" s="68">
        <v>55</v>
      </c>
      <c r="C21" s="67" t="s">
        <v>62</v>
      </c>
      <c r="D21" s="75">
        <v>0.001388888888888889</v>
      </c>
      <c r="E21" s="86"/>
      <c r="F21" s="17"/>
      <c r="G21" s="81"/>
      <c r="H21" s="17"/>
      <c r="I21" s="45">
        <v>6</v>
      </c>
      <c r="J21" s="53">
        <f>SUM(Total!D19:L19)</f>
        <v>54</v>
      </c>
      <c r="K21" s="75">
        <v>0.001388888888888889</v>
      </c>
      <c r="L21" s="38"/>
      <c r="M21" s="24"/>
    </row>
    <row r="22" spans="1:13" s="16" customFormat="1" ht="13.5">
      <c r="A22" s="74"/>
      <c r="B22" s="17"/>
      <c r="C22" s="74"/>
      <c r="D22" s="80"/>
      <c r="E22" s="58"/>
      <c r="F22" s="17"/>
      <c r="G22" s="81"/>
      <c r="H22" s="17"/>
      <c r="I22" s="46"/>
      <c r="J22" s="82"/>
      <c r="K22" s="80"/>
      <c r="L22" s="38"/>
      <c r="M22" s="24"/>
    </row>
    <row r="23" spans="1:13" s="16" customFormat="1" ht="13.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mergeCells count="1">
    <mergeCell ref="E10:E21"/>
  </mergeCells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Bruce Wilson</cp:lastModifiedBy>
  <cp:lastPrinted>2022-02-19T07:27:19Z</cp:lastPrinted>
  <dcterms:created xsi:type="dcterms:W3CDTF">2001-10-28T23:42:10Z</dcterms:created>
  <dcterms:modified xsi:type="dcterms:W3CDTF">2023-12-17T22:13:52Z</dcterms:modified>
  <cp:category/>
  <cp:version/>
  <cp:contentType/>
  <cp:contentStatus/>
</cp:coreProperties>
</file>